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xl/externalLinks/_rels/externalLink1.xml.rels" ContentType="application/vnd.openxmlformats-package.relationships+xml"/>
  <Override PartName="/xl/externalLinks/externalLink1.xml" ContentType="application/vnd.openxmlformats-officedocument.spreadsheetml.externalLink+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90" firstSheet="0" activeTab="3"/>
  </bookViews>
  <sheets>
    <sheet name="Limites ing deciles CEPAL" sheetId="1" state="visible" r:id="rId2"/>
    <sheet name="Ingreso anual multimill" sheetId="2" state="visible" r:id="rId3"/>
    <sheet name="Ingreso mensual pcap Multi" sheetId="3" state="visible" r:id="rId4"/>
    <sheet name="Datos Calculadora" sheetId="4" state="visible" r:id="rId5"/>
  </sheets>
  <externalReferences>
    <externalReference r:id="rId6"/>
  </externalReferenc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<sst xmlns="http://schemas.openxmlformats.org/spreadsheetml/2006/main" count="181" uniqueCount="90">
  <si>
    <t xml:space="preserve">Mínimos, máximos y media de ingreso per cápita del hogar, por decil de ingreso per cápita del hogar, última encuesta disponible</t>
  </si>
  <si>
    <t xml:space="preserve">Valores a 2015</t>
  </si>
  <si>
    <t xml:space="preserve">País</t>
  </si>
  <si>
    <t xml:space="preserve">Año encuesta</t>
  </si>
  <si>
    <t xml:space="preserve">Quintil</t>
  </si>
  <si>
    <t xml:space="preserve">Mínimo</t>
  </si>
  <si>
    <t xml:space="preserve">Máximo</t>
  </si>
  <si>
    <t xml:space="preserve">Media</t>
  </si>
  <si>
    <t xml:space="preserve">Argentina</t>
  </si>
  <si>
    <t xml:space="preserve">a/</t>
  </si>
  <si>
    <t xml:space="preserve">Bolivia</t>
  </si>
  <si>
    <t xml:space="preserve">Brasil</t>
  </si>
  <si>
    <t xml:space="preserve">Chile</t>
  </si>
  <si>
    <t xml:space="preserve">Colombia</t>
  </si>
  <si>
    <t xml:space="preserve">Costa Rica</t>
  </si>
  <si>
    <t xml:space="preserve">Ecuador</t>
  </si>
  <si>
    <t xml:space="preserve">El Salvador</t>
  </si>
  <si>
    <t xml:space="preserve">Guatemala</t>
  </si>
  <si>
    <t xml:space="preserve">Honduras</t>
  </si>
  <si>
    <t xml:space="preserve">México</t>
  </si>
  <si>
    <t xml:space="preserve">Nicaragua</t>
  </si>
  <si>
    <t xml:space="preserve">Panamá</t>
  </si>
  <si>
    <t xml:space="preserve">Paraguay</t>
  </si>
  <si>
    <t xml:space="preserve">Perú</t>
  </si>
  <si>
    <t xml:space="preserve">República Dominicana</t>
  </si>
  <si>
    <t xml:space="preserve">Uruguay</t>
  </si>
  <si>
    <t xml:space="preserve">Venezuela</t>
  </si>
  <si>
    <t xml:space="preserve">b/</t>
  </si>
  <si>
    <t xml:space="preserve">a/ Se cuenta con valores de IPC hasta Octubre 2015, no con 2015 completo</t>
  </si>
  <si>
    <t xml:space="preserve">b/ Se cuenta con valores de IPC hasta Septiembre 2015, no con 2015 completo</t>
  </si>
  <si>
    <t xml:space="preserve">Ingreso per cápita de los multimillonarios  </t>
  </si>
  <si>
    <t xml:space="preserve">(En millones de US$)</t>
  </si>
  <si>
    <t xml:space="preserve">Países</t>
  </si>
  <si>
    <r>
      <rPr>
        <b val="true"/>
        <sz val="11"/>
        <color rgb="FF000000"/>
        <rFont val="Calibri"/>
        <family val="2"/>
        <charset val="1"/>
      </rPr>
      <t xml:space="preserve">Riqueza neta total multimillonarios </t>
    </r>
    <r>
      <rPr>
        <b val="true"/>
        <sz val="11"/>
        <color rgb="FFFF0000"/>
        <rFont val="Calibri"/>
        <family val="2"/>
        <charset val="1"/>
      </rPr>
      <t xml:space="preserve">a/</t>
    </r>
  </si>
  <si>
    <r>
      <rPr>
        <b val="true"/>
        <sz val="11"/>
        <color rgb="FF000000"/>
        <rFont val="Calibri"/>
        <family val="2"/>
        <charset val="1"/>
      </rPr>
      <t xml:space="preserve">Ingreso annual por rentabilidad estimada sobre la riqueza total (rentabilidad estimada de 3,6%) </t>
    </r>
    <r>
      <rPr>
        <b val="true"/>
        <sz val="11"/>
        <color rgb="FFFF0000"/>
        <rFont val="Calibri"/>
        <family val="2"/>
        <charset val="1"/>
      </rPr>
      <t xml:space="preserve">b/</t>
    </r>
    <r>
      <rPr>
        <b val="true"/>
        <sz val="11"/>
        <color rgb="FF000000"/>
        <rFont val="Calibri"/>
        <family val="2"/>
        <charset val="1"/>
      </rPr>
      <t xml:space="preserve"> </t>
    </r>
  </si>
  <si>
    <r>
      <rPr>
        <b val="true"/>
        <sz val="11"/>
        <color rgb="FF000000"/>
        <rFont val="Calibri"/>
        <family val="2"/>
        <charset val="1"/>
      </rPr>
      <t xml:space="preserve">Número de multimillonarios </t>
    </r>
    <r>
      <rPr>
        <b val="true"/>
        <sz val="11"/>
        <color rgb="FFFF0000"/>
        <rFont val="Calibri"/>
        <family val="2"/>
        <charset val="1"/>
      </rPr>
      <t xml:space="preserve">a/</t>
    </r>
  </si>
  <si>
    <t xml:space="preserve">Ingreso anual promedio multimillonarios</t>
  </si>
  <si>
    <t xml:space="preserve">Argentina </t>
  </si>
  <si>
    <t xml:space="preserve">Bolivia (Estado Plurinacional de) </t>
  </si>
  <si>
    <t xml:space="preserve">Brasil </t>
  </si>
  <si>
    <t xml:space="preserve">Chile </t>
  </si>
  <si>
    <t xml:space="preserve">Colombia </t>
  </si>
  <si>
    <t xml:space="preserve">Costa Rica </t>
  </si>
  <si>
    <t xml:space="preserve">Ecuador </t>
  </si>
  <si>
    <t xml:space="preserve">El Salvador </t>
  </si>
  <si>
    <t xml:space="preserve">Guatemala </t>
  </si>
  <si>
    <t xml:space="preserve">Honduras </t>
  </si>
  <si>
    <t xml:space="preserve">México </t>
  </si>
  <si>
    <t xml:space="preserve">Nicaragua </t>
  </si>
  <si>
    <t xml:space="preserve">Panamá </t>
  </si>
  <si>
    <t xml:space="preserve">Paraguay </t>
  </si>
  <si>
    <t xml:space="preserve">Perú </t>
  </si>
  <si>
    <t xml:space="preserve">República Dominicana </t>
  </si>
  <si>
    <t xml:space="preserve">Uruguay </t>
  </si>
  <si>
    <t xml:space="preserve">Venezuela (República Bolivariana de) </t>
  </si>
  <si>
    <t xml:space="preserve">Notas:</t>
  </si>
  <si>
    <r>
      <rPr>
        <sz val="11"/>
        <color rgb="FFFF0000"/>
        <rFont val="Calibri"/>
        <family val="2"/>
        <charset val="1"/>
      </rPr>
      <t xml:space="preserve">a/</t>
    </r>
    <r>
      <rPr>
        <sz val="11"/>
        <rFont val="Calibri"/>
        <family val="2"/>
        <charset val="1"/>
      </rPr>
      <t xml:space="preserve"> Datos de riqueza total y multimillonarios o población con riqueza neta ultra alta (UHNW, por sus siglas en inglés) tomados del Informe de la Ultra Alta Riqueza Neta 2014 (World Ultra Wealth Report 2014, pág. 70). El citado Informe considera como multimillonario o UHNW a las personas con activos netos iguales o mayores a 30 millones de dólares.  </t>
    </r>
  </si>
  <si>
    <r>
      <rPr>
        <sz val="11"/>
        <color rgb="FFFF0000"/>
        <rFont val="Calibri"/>
        <family val="2"/>
        <charset val="1"/>
      </rPr>
      <t xml:space="preserve">b/</t>
    </r>
    <r>
      <rPr>
        <sz val="11"/>
        <rFont val="Calibri"/>
        <family val="2"/>
        <charset val="1"/>
      </rPr>
      <t xml:space="preserve"> Para estimar la rentablidad anual de la riqueza total de 3.6%, se tomó como base el Informe Anual de Retornos de la Inversión de Credit Suisse 2013 (Credit Suisse Global Investment Returns Yearbook 2013,pág. 14); en el mismo se proyecta que la rentablidad real anual para fondos invertidos "en partes iguales entre acciones y bonos del gobierno" ("equally between equities and government bonds"), puede ser de 2%. A esta tasa se le sumó la tasa de inflación de Estados Unidos de 2014 de 1.6%, según el Banco Mundial, para obtener así la rentabilidad nominal.</t>
    </r>
  </si>
  <si>
    <t xml:space="preserve">Fuentes:</t>
  </si>
  <si>
    <t xml:space="preserve">Tasa de inflación 2014: http://datos.bancomundial.org/indicador/FP.CPI.TOTL.ZG</t>
  </si>
  <si>
    <t xml:space="preserve">World Ultra Wealth Report 2014    </t>
  </si>
  <si>
    <t xml:space="preserve">Credit Suisse Global Investment Returns Yearbook 2013    </t>
  </si>
  <si>
    <r>
      <rPr>
        <b val="true"/>
        <sz val="12"/>
        <color rgb="FF000000"/>
        <rFont val="Calibri"/>
        <family val="2"/>
        <charset val="1"/>
      </rPr>
      <t xml:space="preserve">Ingreso anual promedio multimillonarios </t>
    </r>
    <r>
      <rPr>
        <b val="true"/>
        <sz val="12"/>
        <color rgb="FFFF0000"/>
        <rFont val="Calibri"/>
        <family val="2"/>
        <charset val="1"/>
      </rPr>
      <t xml:space="preserve">a/ b/</t>
    </r>
  </si>
  <si>
    <t xml:space="preserve">Mensual</t>
  </si>
  <si>
    <t xml:space="preserve">Per cápita</t>
  </si>
  <si>
    <t xml:space="preserve">T/C</t>
  </si>
  <si>
    <t xml:space="preserve">En moneda nacional</t>
  </si>
  <si>
    <r>
      <rPr>
        <sz val="11"/>
        <color rgb="FF000000"/>
        <rFont val="Calibri"/>
        <family val="2"/>
        <charset val="1"/>
      </rPr>
      <t xml:space="preserve">Argentina </t>
    </r>
    <r>
      <rPr>
        <sz val="11"/>
        <color rgb="FFFF0000"/>
        <rFont val="Calibri"/>
        <family val="2"/>
        <charset val="1"/>
      </rPr>
      <t xml:space="preserve">d/</t>
    </r>
  </si>
  <si>
    <r>
      <rPr>
        <sz val="11"/>
        <color rgb="FF000000"/>
        <rFont val="Calibri"/>
        <family val="2"/>
        <charset val="1"/>
      </rPr>
      <t xml:space="preserve">Bolivia (Estado Plurinacional de) </t>
    </r>
    <r>
      <rPr>
        <sz val="11"/>
        <color rgb="FFFF0000"/>
        <rFont val="Calibri"/>
        <family val="2"/>
        <charset val="1"/>
      </rPr>
      <t xml:space="preserve">e/</t>
    </r>
  </si>
  <si>
    <r>
      <rPr>
        <sz val="11"/>
        <color rgb="FF000000"/>
        <rFont val="Calibri"/>
        <family val="2"/>
        <charset val="1"/>
      </rPr>
      <t xml:space="preserve">Guatemala</t>
    </r>
    <r>
      <rPr>
        <sz val="11"/>
        <color rgb="FFFF0000"/>
        <rFont val="Calibri"/>
        <family val="2"/>
        <charset val="1"/>
      </rPr>
      <t xml:space="preserve"> f/</t>
    </r>
  </si>
  <si>
    <r>
      <rPr>
        <sz val="11"/>
        <color rgb="FF000000"/>
        <rFont val="Calibri"/>
        <family val="2"/>
        <charset val="1"/>
      </rPr>
      <t xml:space="preserve">Honduras </t>
    </r>
    <r>
      <rPr>
        <sz val="11"/>
        <color rgb="FFFF0000"/>
        <rFont val="Calibri"/>
        <family val="2"/>
        <charset val="1"/>
      </rPr>
      <t xml:space="preserve">g/</t>
    </r>
  </si>
  <si>
    <r>
      <rPr>
        <sz val="11"/>
        <color rgb="FF000000"/>
        <rFont val="Calibri"/>
        <family val="2"/>
        <charset val="1"/>
      </rPr>
      <t xml:space="preserve">México </t>
    </r>
    <r>
      <rPr>
        <sz val="11"/>
        <color rgb="FFFF0000"/>
        <rFont val="Calibri"/>
        <family val="2"/>
        <charset val="1"/>
      </rPr>
      <t xml:space="preserve">h/</t>
    </r>
  </si>
  <si>
    <r>
      <rPr>
        <sz val="11"/>
        <color rgb="FF000000"/>
        <rFont val="Calibri"/>
        <family val="2"/>
        <charset val="1"/>
      </rPr>
      <t xml:space="preserve">Nicaragua </t>
    </r>
    <r>
      <rPr>
        <sz val="11"/>
        <color rgb="FFFF0000"/>
        <rFont val="Calibri"/>
        <family val="2"/>
        <charset val="1"/>
      </rPr>
      <t xml:space="preserve">i/</t>
    </r>
  </si>
  <si>
    <t xml:space="preserve">América Latina y el Caribe</t>
  </si>
  <si>
    <t xml:space="preserve">Elaboración propia en base a datos de la CEPAL, WEALTH X, Credit Suisse y Banco Mundial.</t>
  </si>
  <si>
    <r>
      <rPr>
        <sz val="11"/>
        <color rgb="FFFF0000"/>
        <rFont val="Calibri"/>
        <family val="2"/>
        <charset val="1"/>
      </rPr>
      <t xml:space="preserve">a/</t>
    </r>
    <r>
      <rPr>
        <sz val="11"/>
        <rFont val="Calibri"/>
        <family val="2"/>
        <charset val="1"/>
      </rPr>
      <t xml:space="preserve"> El ingreso anual per cápita de los multimillonarios se calculó en base a datos de la riqueza total de la población con Riqueza Neta Ultra Alta (UHNW, por sus siglas en inglés) tomados del Informe de la Ultra Alta Riqueza Neta 2014 (World Ultra Wealth Report 2014, pág. 70). El citado informe considera como multimillonarios (o personas con una UHNW) a los individuos con activos netos iguales o mayores a 30 millones de dólares.  </t>
    </r>
  </si>
  <si>
    <r>
      <rPr>
        <sz val="11"/>
        <color rgb="FFFF0000"/>
        <rFont val="Calibri"/>
        <family val="2"/>
        <charset val="1"/>
      </rPr>
      <t xml:space="preserve">b/</t>
    </r>
    <r>
      <rPr>
        <sz val="11"/>
        <rFont val="Calibri"/>
        <family val="2"/>
        <charset val="1"/>
      </rPr>
      <t xml:space="preserve"> Para calcular el ingreso anual per cápita de los multimillonarios, a la riqueza neta total de los mismos se le aplicó una rentabilidad anual determinada, y el monto resultante se dividió entre la población total de multimillonarios del país. Se estimó una rentabilidad anual de la riqueza neta total de 3.6%; para ello se tomó como base el Informe Anual de Retornos de la Inversión de Credit Suisse 2013 (Credit Suisse Global Investment Returns Yearbook 2013, pág. 14);en el mismo se proyecta que para los próximos 20-30 años la rentabilidad real anual para fondos invertidos "en partes iguales entre acciones y bonos del gobierno" (equally between equities and government bonds) puede ser de 2%. A esta tasa se le sumó la tasa de inflación de los Estados Unidos de 2014, que fue de 1.6%, según el Banco Mundial, para obtener así la rentabilidad nominal.                 </t>
    </r>
  </si>
  <si>
    <r>
      <rPr>
        <sz val="11"/>
        <color rgb="FFFF0000"/>
        <rFont val="Calibri"/>
        <family val="2"/>
        <charset val="1"/>
      </rPr>
      <t xml:space="preserve">para calcular el ingreso mensual  per cápita se dividió entre 12 meses y luego se dividio por el promedio de hijos plantea el Informe de la Ultra Alta Riqueza Neta 2014 (World Ultra Wealth Report 2014, pág. 34) </t>
    </r>
    <r>
      <rPr>
        <sz val="11"/>
        <rFont val="Calibri"/>
        <family val="2"/>
        <charset val="1"/>
      </rPr>
      <t xml:space="preserve">que plantea que son 2.2 y ase asumió también que estas personas contaban con un esposo/esposa que no contaba con ingresos propio. Por esta razón para sacar el per capita se divide entre 4.2 dependientes</t>
    </r>
  </si>
  <si>
    <t xml:space="preserve">Credit Suisse Global Investment Returns Yearbook 2014    </t>
  </si>
  <si>
    <t xml:space="preserve">Tasa de inflación EE.UU 2014: http://datos.bancomundial.org/indicador/FP.CPI.TOTL.ZG (consultada el 18 de agosto de 2015)</t>
  </si>
  <si>
    <t xml:space="preserve">*Los cuadros en amarillo son montos en dólares 2014  que la calculadora multiplica por el tipo de cambio del día, el resto son datos en moneda nacional 2015.</t>
  </si>
  <si>
    <t xml:space="preserve">Multimillonarios</t>
  </si>
  <si>
    <t xml:space="preserve">Infinito</t>
  </si>
  <si>
    <t xml:space="preserve">Infinitos</t>
  </si>
  <si>
    <t xml:space="preserve">Notas Multimillonarios:</t>
  </si>
  <si>
    <t xml:space="preserve">c/El límite superior del decil</t>
  </si>
  <si>
    <t xml:space="preserve">Ver Metodología en anexo en word.</t>
  </si>
  <si>
    <t xml:space="preserve">Datos de ingreso por decil 2015 : </t>
  </si>
  <si>
    <t xml:space="preserve">División de Estadísticas de CEPAL a solicitud de OXFAM</t>
  </si>
  <si>
    <t xml:space="preserve">Datos multimillonarios:</t>
  </si>
</sst>
</file>

<file path=xl/styles.xml><?xml version="1.0" encoding="utf-8"?>
<styleSheet xmlns="http://schemas.openxmlformats.org/spreadsheetml/2006/main">
  <numFmts count="8">
    <numFmt numFmtId="164" formatCode="General"/>
    <numFmt numFmtId="165" formatCode="#,##0.00"/>
    <numFmt numFmtId="166" formatCode="0.00"/>
    <numFmt numFmtId="167" formatCode="#,##0"/>
    <numFmt numFmtId="168" formatCode="#,##0.0"/>
    <numFmt numFmtId="169" formatCode="_-&quot;RD$&quot;* #,##0.00_-;&quot;-RD$&quot;* #,##0.00_-;_-&quot;RD$&quot;* \-??_-;_-@_-"/>
    <numFmt numFmtId="170" formatCode="_(* #,##0.00_);_(* \(#,##0.00\);_(* \-??_);_(@_)"/>
    <numFmt numFmtId="171" formatCode="#,##0.000"/>
  </numFmts>
  <fonts count="14">
    <font>
      <sz val="11"/>
      <color rgb="FF000000"/>
      <name val="Calibri"/>
      <family val="2"/>
      <charset val="1"/>
    </font>
    <font>
      <sz val="10"/>
      <name val="Arial"/>
      <family val="0"/>
    </font>
    <font>
      <sz val="10"/>
      <name val="Arial"/>
      <family val="0"/>
    </font>
    <font>
      <sz val="10"/>
      <name val="Arial"/>
      <family val="0"/>
    </font>
    <font>
      <b val="true"/>
      <sz val="11"/>
      <color rgb="FF000000"/>
      <name val="Calibri"/>
      <family val="2"/>
      <charset val="1"/>
    </font>
    <font>
      <b val="true"/>
      <sz val="18"/>
      <color rgb="FF000000"/>
      <name val="Calibri"/>
      <family val="2"/>
      <charset val="1"/>
    </font>
    <font>
      <b val="true"/>
      <sz val="11"/>
      <color rgb="FFFF0000"/>
      <name val="Calibri"/>
      <family val="2"/>
      <charset val="1"/>
    </font>
    <font>
      <b val="true"/>
      <sz val="12"/>
      <color rgb="FF000000"/>
      <name val="Calibri"/>
      <family val="2"/>
      <charset val="1"/>
    </font>
    <font>
      <sz val="11"/>
      <color rgb="FFFF0000"/>
      <name val="Calibri"/>
      <family val="2"/>
      <charset val="1"/>
    </font>
    <font>
      <sz val="11"/>
      <name val="Calibri"/>
      <family val="2"/>
      <charset val="1"/>
    </font>
    <font>
      <b val="true"/>
      <sz val="12"/>
      <color rgb="FFFF0000"/>
      <name val="Calibri"/>
      <family val="2"/>
      <charset val="1"/>
    </font>
    <font>
      <sz val="9"/>
      <name val="Times New Roman"/>
      <family val="1"/>
      <charset val="1"/>
    </font>
    <font>
      <b val="true"/>
      <sz val="11"/>
      <name val="Calibri"/>
      <family val="2"/>
      <charset val="1"/>
    </font>
    <font>
      <u val="single"/>
      <sz val="9.9"/>
      <color rgb="FF0000FF"/>
      <name val="Calibri"/>
      <family val="2"/>
      <charset val="1"/>
    </font>
  </fonts>
  <fills count="5">
    <fill>
      <patternFill patternType="none"/>
    </fill>
    <fill>
      <patternFill patternType="gray125"/>
    </fill>
    <fill>
      <patternFill patternType="solid">
        <fgColor rgb="FFFFFFFF"/>
        <bgColor rgb="FFFFFFCC"/>
      </patternFill>
    </fill>
    <fill>
      <patternFill patternType="solid">
        <fgColor rgb="FFD9D9D9"/>
        <bgColor rgb="FFC0C0C0"/>
      </patternFill>
    </fill>
    <fill>
      <patternFill patternType="solid">
        <fgColor rgb="FFFFFF00"/>
        <bgColor rgb="FFFFFF00"/>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right/>
      <top/>
      <bottom style="thin"/>
      <diagonal/>
    </border>
    <border diagonalUp="false" diagonalDown="false">
      <left style="thin"/>
      <right/>
      <top/>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70"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3" fillId="0" borderId="0" applyFont="true" applyBorder="false" applyAlignment="true" applyProtection="false">
      <alignment horizontal="general" vertical="bottom" textRotation="0" wrapText="false" indent="0" shrinkToFit="false"/>
    </xf>
  </cellStyleXfs>
  <cellXfs count="42">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center" vertical="distributed" textRotation="0" wrapText="tru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1" xfId="0" applyFont="true" applyBorder="true" applyAlignment="false" applyProtection="false">
      <alignment horizontal="general" vertical="bottom" textRotation="0" wrapText="false" indent="0" shrinkToFit="false"/>
      <protection locked="true" hidden="false"/>
    </xf>
    <xf numFmtId="164" fontId="0" fillId="0" borderId="2" xfId="0" applyFont="false" applyBorder="true" applyAlignment="false" applyProtection="false">
      <alignment horizontal="general" vertical="bottom" textRotation="0" wrapText="false" indent="0" shrinkToFit="false"/>
      <protection locked="true" hidden="false"/>
    </xf>
    <xf numFmtId="165" fontId="0" fillId="0" borderId="1" xfId="0" applyFont="false" applyBorder="true" applyAlignment="false" applyProtection="false">
      <alignment horizontal="general"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6" fontId="4" fillId="0" borderId="1" xfId="0" applyFont="true" applyBorder="true" applyAlignment="true" applyProtection="false">
      <alignment horizontal="center" vertical="center" textRotation="0" wrapText="true" indent="0" shrinkToFit="false"/>
      <protection locked="true" hidden="false"/>
    </xf>
    <xf numFmtId="166" fontId="4" fillId="0" borderId="1" xfId="0" applyFont="true" applyBorder="true" applyAlignment="true" applyProtection="false">
      <alignment horizontal="center" vertical="top" textRotation="0" wrapText="true" indent="0" shrinkToFit="false"/>
      <protection locked="true" hidden="false"/>
    </xf>
    <xf numFmtId="164" fontId="4" fillId="0" borderId="1" xfId="0" applyFont="true" applyBorder="true" applyAlignment="true" applyProtection="false">
      <alignment horizontal="center" vertical="top" textRotation="0" wrapText="true" indent="0" shrinkToFit="false"/>
      <protection locked="true" hidden="false"/>
    </xf>
    <xf numFmtId="167" fontId="0" fillId="0" borderId="1" xfId="0" applyFont="false" applyBorder="true" applyAlignment="false" applyProtection="false">
      <alignment horizontal="general" vertical="bottom" textRotation="0" wrapText="false" indent="0" shrinkToFit="false"/>
      <protection locked="true" hidden="false"/>
    </xf>
    <xf numFmtId="168" fontId="0" fillId="0" borderId="1" xfId="0" applyFont="false" applyBorder="true" applyAlignment="true" applyProtection="false">
      <alignment horizontal="general" vertical="bottom" textRotation="0" wrapText="true" indent="0" shrinkToFit="false"/>
      <protection locked="true" hidden="false"/>
    </xf>
    <xf numFmtId="169" fontId="7" fillId="2" borderId="0" xfId="0" applyFont="true" applyBorder="false" applyAlignment="false" applyProtection="false">
      <alignment horizontal="general" vertical="bottom" textRotation="0" wrapText="false" indent="0" shrinkToFit="false"/>
      <protection locked="true" hidden="false"/>
    </xf>
    <xf numFmtId="167" fontId="0" fillId="0" borderId="0" xfId="0" applyFont="false" applyBorder="false" applyAlignment="false" applyProtection="false">
      <alignment horizontal="general" vertical="bottom" textRotation="0" wrapText="false" indent="0" shrinkToFit="false"/>
      <protection locked="true" hidden="false"/>
    </xf>
    <xf numFmtId="168" fontId="4"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7" fontId="7" fillId="3" borderId="1" xfId="0" applyFont="true" applyBorder="true" applyAlignment="true" applyProtection="false">
      <alignment horizontal="center" vertical="center" textRotation="0" wrapText="false" indent="0" shrinkToFit="false"/>
      <protection locked="true" hidden="false"/>
    </xf>
    <xf numFmtId="167" fontId="7" fillId="3" borderId="1" xfId="0" applyFont="true" applyBorder="true" applyAlignment="true" applyProtection="false">
      <alignment horizontal="center" vertical="center" textRotation="0" wrapText="true" indent="0" shrinkToFit="false"/>
      <protection locked="true" hidden="false"/>
    </xf>
    <xf numFmtId="167" fontId="0" fillId="0" borderId="1" xfId="0" applyFont="false" applyBorder="true" applyAlignment="true" applyProtection="false">
      <alignment horizontal="right" vertical="bottom" textRotation="0" wrapText="false" indent="0" shrinkToFit="false"/>
      <protection locked="true" hidden="false"/>
    </xf>
    <xf numFmtId="170" fontId="0" fillId="0" borderId="1" xfId="15" applyFont="true" applyBorder="true" applyAlignment="true" applyProtection="true">
      <alignment horizontal="general" vertical="bottom" textRotation="0" wrapText="false" indent="0" shrinkToFit="false"/>
      <protection locked="true" hidden="false"/>
    </xf>
    <xf numFmtId="165" fontId="0" fillId="0" borderId="0" xfId="0" applyFont="false" applyBorder="true" applyAlignment="false" applyProtection="false">
      <alignment horizontal="general" vertical="bottom" textRotation="0" wrapText="false" indent="0" shrinkToFit="false"/>
      <protection locked="true" hidden="false"/>
    </xf>
    <xf numFmtId="167" fontId="11" fillId="0" borderId="3" xfId="0" applyFont="true" applyBorder="true" applyAlignment="true" applyProtection="false">
      <alignment horizontal="center" vertical="bottom" textRotation="0" wrapText="false" indent="0" shrinkToFit="false"/>
      <protection locked="true" hidden="false"/>
    </xf>
    <xf numFmtId="171" fontId="0" fillId="0" borderId="0" xfId="0" applyFont="false" applyBorder="false" applyAlignment="false" applyProtection="false">
      <alignment horizontal="general" vertical="bottom" textRotation="0" wrapText="false" indent="0" shrinkToFit="false"/>
      <protection locked="true" hidden="false"/>
    </xf>
    <xf numFmtId="167" fontId="0" fillId="0" borderId="1" xfId="0" applyFont="true" applyBorder="true" applyAlignment="false" applyProtection="false">
      <alignment horizontal="general" vertical="bottom" textRotation="0" wrapText="false" indent="0" shrinkToFit="false"/>
      <protection locked="true" hidden="false"/>
    </xf>
    <xf numFmtId="167" fontId="4" fillId="0" borderId="1" xfId="0" applyFont="true" applyBorder="true" applyAlignment="true" applyProtection="false">
      <alignment horizontal="right" vertical="bottom" textRotation="0" wrapText="false" indent="0" shrinkToFit="false"/>
      <protection locked="true" hidden="false"/>
    </xf>
    <xf numFmtId="167" fontId="0" fillId="2" borderId="0" xfId="0" applyFont="true" applyBorder="true" applyAlignment="false" applyProtection="false">
      <alignment horizontal="general" vertical="bottom" textRotation="0" wrapText="false" indent="0" shrinkToFit="false"/>
      <protection locked="true" hidden="false"/>
    </xf>
    <xf numFmtId="167" fontId="0" fillId="2" borderId="0" xfId="0" applyFont="false" applyBorder="false" applyAlignment="false" applyProtection="false">
      <alignment horizontal="general" vertical="bottom" textRotation="0" wrapText="false" indent="0" shrinkToFit="false"/>
      <protection locked="true" hidden="false"/>
    </xf>
    <xf numFmtId="167" fontId="8" fillId="2" borderId="0" xfId="0" applyFont="true" applyBorder="true" applyAlignment="false" applyProtection="false">
      <alignment horizontal="general" vertical="bottom" textRotation="0" wrapText="false" indent="0" shrinkToFit="false"/>
      <protection locked="true" hidden="false"/>
    </xf>
    <xf numFmtId="167" fontId="8" fillId="2" borderId="0" xfId="0" applyFont="true" applyBorder="false" applyAlignment="false" applyProtection="false">
      <alignment horizontal="general" vertical="bottom" textRotation="0" wrapText="false" indent="0" shrinkToFit="false"/>
      <protection locked="true" hidden="false"/>
    </xf>
    <xf numFmtId="167" fontId="4" fillId="2" borderId="0" xfId="0" applyFont="true" applyBorder="false" applyAlignment="false" applyProtection="false">
      <alignment horizontal="general" vertical="bottom" textRotation="0" wrapText="false" indent="0" shrinkToFit="false"/>
      <protection locked="true" hidden="false"/>
    </xf>
    <xf numFmtId="167" fontId="0" fillId="2" borderId="0" xfId="0" applyFont="true" applyBorder="false" applyAlignment="false" applyProtection="false">
      <alignment horizontal="general" vertical="bottom" textRotation="0" wrapText="false" indent="0" shrinkToFit="false"/>
      <protection locked="true" hidden="false"/>
    </xf>
    <xf numFmtId="167" fontId="9" fillId="2" borderId="0" xfId="0" applyFont="true" applyBorder="false" applyAlignment="false" applyProtection="false">
      <alignment horizontal="general" vertical="bottom" textRotation="0" wrapText="false" indent="0" shrinkToFit="false"/>
      <protection locked="true" hidden="false"/>
    </xf>
    <xf numFmtId="164" fontId="0" fillId="4" borderId="4" xfId="0" applyFont="true" applyBorder="true" applyAlignment="true" applyProtection="false">
      <alignment horizontal="left" vertical="bottom" textRotation="0" wrapText="tru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7" fontId="0" fillId="4" borderId="1" xfId="0" applyFont="false" applyBorder="true" applyAlignment="false" applyProtection="false">
      <alignment horizontal="general" vertical="bottom" textRotation="0" wrapText="false" indent="0" shrinkToFit="false"/>
      <protection locked="true" hidden="false"/>
    </xf>
    <xf numFmtId="164" fontId="0" fillId="0" borderId="1" xfId="0" applyFont="true" applyBorder="true" applyAlignment="false" applyProtection="false">
      <alignment horizontal="general" vertical="bottom" textRotation="0" wrapText="false" indent="0" shrinkToFit="false"/>
      <protection locked="true" hidden="false"/>
    </xf>
    <xf numFmtId="167" fontId="12" fillId="2" borderId="0" xfId="20" applyFont="true" applyBorder="true" applyAlignment="true" applyProtection="true">
      <alignment horizontal="general" vertical="bottom"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unknown*" xfId="20" builtinId="8"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externalLink" Target="externalLinks/externalLink1.xml"/><Relationship Id="rId7" Type="http://schemas.openxmlformats.org/officeDocument/2006/relationships/sharedStrings" Target="sharedStrings.xml"/>
</Relationships>
</file>

<file path=xl/externalLinks/_rels/externalLink1.xml.rels><?xml version="1.0" encoding="UTF-8"?>
<Relationships xmlns="http://schemas.openxmlformats.org/package/2006/relationships"><Relationship Id="rId1" Type="http://schemas.openxmlformats.org/officeDocument/2006/relationships/externalLinkPath" Target="C:/Users/rmcanete/Desktop/IGUALES%20LAC/Estudios/Informe%20Desigualdad%20LAC/Aplicaci&#243;n/C&#225;lculo%20ingreso%20promedio%20anual%20por%20quinti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4"/>
      <sheetName val="Hoja2"/>
      <sheetName val="Q1"/>
      <sheetName val="Q2"/>
      <sheetName val="Q3"/>
      <sheetName val="Q4"/>
      <sheetName val="Q5"/>
      <sheetName val="Quintiles_Ingresos en dólares"/>
    </sheetNames>
    <sheetDataSet>
      <sheetData sheetId="0">
        <row r="5">
          <cell r="E5">
            <v>4860759.49367089</v>
          </cell>
        </row>
        <row r="6">
          <cell r="E6">
            <v>4408163.26530612</v>
          </cell>
        </row>
        <row r="7">
          <cell r="E7">
            <v>6986982.24852071</v>
          </cell>
        </row>
        <row r="8">
          <cell r="E8">
            <v>5242718.44660194</v>
          </cell>
        </row>
        <row r="9">
          <cell r="E9">
            <v>4567164.17910448</v>
          </cell>
        </row>
        <row r="10">
          <cell r="E10">
            <v>5040000</v>
          </cell>
        </row>
        <row r="11">
          <cell r="E11">
            <v>3857142.85714286</v>
          </cell>
        </row>
        <row r="12">
          <cell r="E12">
            <v>4725000</v>
          </cell>
        </row>
        <row r="13">
          <cell r="E13">
            <v>4153846.15384615</v>
          </cell>
        </row>
        <row r="14">
          <cell r="E14">
            <v>4800000</v>
          </cell>
        </row>
        <row r="15">
          <cell r="E15">
            <v>4772334.29394813</v>
          </cell>
        </row>
        <row r="16">
          <cell r="E16">
            <v>5142857.14285714</v>
          </cell>
        </row>
        <row r="17">
          <cell r="E17">
            <v>5100000</v>
          </cell>
        </row>
        <row r="18">
          <cell r="E18">
            <v>4736842.10526316</v>
          </cell>
        </row>
        <row r="19">
          <cell r="E19">
            <v>4543689.32038835</v>
          </cell>
        </row>
        <row r="20">
          <cell r="E20">
            <v>4075471.69811321</v>
          </cell>
        </row>
        <row r="21">
          <cell r="E21">
            <v>5184000</v>
          </cell>
        </row>
        <row r="22">
          <cell r="E22">
            <v>4747252.74725275</v>
          </cell>
        </row>
      </sheetData>
      <sheetData sheetId="1"/>
      <sheetData sheetId="2"/>
      <sheetData sheetId="3"/>
      <sheetData sheetId="4"/>
      <sheetData sheetId="5"/>
      <sheetData sheetId="6"/>
      <sheetData sheetId="7"/>
    </sheetDataSet>
  </externalBook>
</externalLink>
</file>

<file path=xl/worksheets/sheet1.xml><?xml version="1.0" encoding="utf-8"?>
<worksheet xmlns="http://schemas.openxmlformats.org/spreadsheetml/2006/main" xmlns:r="http://schemas.openxmlformats.org/officeDocument/2006/relationships">
  <sheetPr filterMode="false">
    <pageSetUpPr fitToPage="false"/>
  </sheetPr>
  <dimension ref="A1:K221"/>
  <sheetViews>
    <sheetView windowProtection="false" showFormulas="false" showGridLines="true" showRowColHeaders="true" showZeros="true" rightToLeft="false" tabSelected="false" showOutlineSymbols="true" defaultGridColor="true" view="normal" topLeftCell="A177" colorId="64" zoomScale="100" zoomScaleNormal="100" zoomScalePageLayoutView="100" workbookViewId="0">
      <selection pane="topLeft" activeCell="J194" activeCellId="0" sqref="J194"/>
    </sheetView>
  </sheetViews>
  <sheetFormatPr defaultRowHeight="15"/>
  <cols>
    <col collapsed="false" hidden="false" max="3" min="1" style="0" width="13.1740890688259"/>
    <col collapsed="false" hidden="false" max="4" min="4" style="0" width="11.6761133603239"/>
    <col collapsed="false" hidden="false" max="5" min="5" style="0" width="12.748987854251"/>
    <col collapsed="false" hidden="false" max="6" min="6" style="0" width="11.6761133603239"/>
    <col collapsed="false" hidden="false" max="7" min="7" style="0" width="9.10526315789474"/>
    <col collapsed="false" hidden="false" max="8" min="8" style="0" width="11.6761133603239"/>
    <col collapsed="false" hidden="false" max="9" min="9" style="0" width="12.748987854251"/>
    <col collapsed="false" hidden="false" max="10" min="10" style="0" width="11.6761133603239"/>
    <col collapsed="false" hidden="false" max="1025" min="11" style="0" width="9.10526315789474"/>
  </cols>
  <sheetData>
    <row r="1" customFormat="false" ht="15" hidden="false" customHeight="false" outlineLevel="0" collapsed="false">
      <c r="A1" s="1" t="s">
        <v>0</v>
      </c>
    </row>
    <row r="3" customFormat="false" ht="15" hidden="false" customHeight="true" outlineLevel="0" collapsed="false">
      <c r="H3" s="2" t="s">
        <v>1</v>
      </c>
      <c r="I3" s="2"/>
      <c r="J3" s="2"/>
    </row>
    <row r="4" customFormat="false" ht="15" hidden="false" customHeight="false" outlineLevel="0" collapsed="false">
      <c r="A4" s="3" t="s">
        <v>2</v>
      </c>
      <c r="B4" s="3" t="s">
        <v>3</v>
      </c>
      <c r="C4" s="3" t="s">
        <v>4</v>
      </c>
      <c r="D4" s="3" t="s">
        <v>5</v>
      </c>
      <c r="E4" s="3" t="s">
        <v>6</v>
      </c>
      <c r="F4" s="3" t="s">
        <v>7</v>
      </c>
      <c r="H4" s="3" t="s">
        <v>5</v>
      </c>
      <c r="I4" s="3" t="s">
        <v>6</v>
      </c>
      <c r="J4" s="3" t="s">
        <v>7</v>
      </c>
    </row>
    <row r="5" customFormat="false" ht="15" hidden="false" customHeight="false" outlineLevel="0" collapsed="false">
      <c r="A5" s="4" t="s">
        <v>8</v>
      </c>
      <c r="B5" s="4" t="n">
        <v>2012</v>
      </c>
      <c r="C5" s="5" t="n">
        <v>1</v>
      </c>
      <c r="D5" s="6" t="n">
        <v>0</v>
      </c>
      <c r="E5" s="6" t="n">
        <v>610</v>
      </c>
      <c r="F5" s="6" t="n">
        <v>375.06117</v>
      </c>
      <c r="G5" s="7"/>
      <c r="H5" s="6" t="n">
        <v>0</v>
      </c>
      <c r="I5" s="6" t="n">
        <v>1029.94208116611</v>
      </c>
      <c r="J5" s="6" t="n">
        <v>633.264396712123</v>
      </c>
      <c r="K5" s="0" t="s">
        <v>9</v>
      </c>
    </row>
    <row r="6" customFormat="false" ht="15" hidden="false" customHeight="false" outlineLevel="0" collapsed="false">
      <c r="A6" s="4"/>
      <c r="B6" s="4"/>
      <c r="C6" s="5" t="n">
        <v>2</v>
      </c>
      <c r="D6" s="6" t="n">
        <v>611</v>
      </c>
      <c r="E6" s="6" t="n">
        <v>960</v>
      </c>
      <c r="F6" s="6" t="n">
        <v>788.8997</v>
      </c>
      <c r="G6" s="7"/>
      <c r="H6" s="6" t="n">
        <v>1031.63051080736</v>
      </c>
      <c r="I6" s="6" t="n">
        <v>1620.89245560568</v>
      </c>
      <c r="J6" s="6" t="n">
        <v>1332.0016374579</v>
      </c>
    </row>
    <row r="7" customFormat="false" ht="15" hidden="false" customHeight="false" outlineLevel="0" collapsed="false">
      <c r="A7" s="4"/>
      <c r="B7" s="4"/>
      <c r="C7" s="5" t="n">
        <v>3</v>
      </c>
      <c r="D7" s="6" t="n">
        <v>961.25</v>
      </c>
      <c r="E7" s="6" t="n">
        <v>1260</v>
      </c>
      <c r="F7" s="6" t="n">
        <v>1107.5177</v>
      </c>
      <c r="G7" s="7"/>
      <c r="H7" s="6" t="n">
        <v>1623.00299265725</v>
      </c>
      <c r="I7" s="6" t="n">
        <v>2127.42134798245</v>
      </c>
      <c r="J7" s="6" t="n">
        <v>1869.96571289557</v>
      </c>
    </row>
    <row r="8" customFormat="false" ht="15" hidden="false" customHeight="false" outlineLevel="0" collapsed="false">
      <c r="A8" s="4"/>
      <c r="B8" s="4"/>
      <c r="C8" s="5" t="n">
        <v>4</v>
      </c>
      <c r="D8" s="6" t="n">
        <v>1262</v>
      </c>
      <c r="E8" s="6" t="n">
        <v>1573.3334</v>
      </c>
      <c r="F8" s="6" t="n">
        <v>1422.6102</v>
      </c>
      <c r="G8" s="7"/>
      <c r="H8" s="6" t="n">
        <v>2130.79820726496</v>
      </c>
      <c r="I8" s="6" t="n">
        <v>2656.46274813794</v>
      </c>
      <c r="J8" s="6" t="n">
        <v>2401.977229633</v>
      </c>
    </row>
    <row r="9" customFormat="false" ht="15" hidden="false" customHeight="false" outlineLevel="0" collapsed="false">
      <c r="A9" s="4"/>
      <c r="B9" s="4"/>
      <c r="C9" s="5" t="n">
        <v>5</v>
      </c>
      <c r="D9" s="6" t="n">
        <v>1574</v>
      </c>
      <c r="E9" s="6" t="n">
        <v>1875</v>
      </c>
      <c r="F9" s="6" t="n">
        <v>1717.0325</v>
      </c>
      <c r="G9" s="7"/>
      <c r="H9" s="6" t="n">
        <v>2657.58825533681</v>
      </c>
      <c r="I9" s="6" t="n">
        <v>3165.80557735484</v>
      </c>
      <c r="J9" s="6" t="n">
        <v>2899.08856799974</v>
      </c>
    </row>
    <row r="10" customFormat="false" ht="15" hidden="false" customHeight="false" outlineLevel="0" collapsed="false">
      <c r="A10" s="4"/>
      <c r="B10" s="4"/>
      <c r="C10" s="5" t="n">
        <v>6</v>
      </c>
      <c r="D10" s="6" t="n">
        <v>1876</v>
      </c>
      <c r="E10" s="6" t="n">
        <v>2266.6667</v>
      </c>
      <c r="F10" s="6" t="n">
        <v>2059.9569</v>
      </c>
      <c r="G10" s="7"/>
      <c r="H10" s="6" t="n">
        <v>3167.49400699609</v>
      </c>
      <c r="I10" s="6" t="n">
        <v>3827.10724312772</v>
      </c>
      <c r="J10" s="6" t="n">
        <v>3478.09228966964</v>
      </c>
    </row>
    <row r="11" customFormat="false" ht="15" hidden="false" customHeight="false" outlineLevel="0" collapsed="false">
      <c r="A11" s="4"/>
      <c r="B11" s="4"/>
      <c r="C11" s="5" t="n">
        <v>7</v>
      </c>
      <c r="D11" s="6" t="n">
        <v>2267.5</v>
      </c>
      <c r="E11" s="6" t="n">
        <v>2833.3333</v>
      </c>
      <c r="F11" s="6" t="n">
        <v>2540.7963</v>
      </c>
      <c r="G11" s="7"/>
      <c r="H11" s="6" t="n">
        <v>3828.51421154778</v>
      </c>
      <c r="I11" s="6" t="n">
        <v>4783.88392727743</v>
      </c>
      <c r="J11" s="6" t="n">
        <v>4289.95578531335</v>
      </c>
    </row>
    <row r="12" customFormat="false" ht="15" hidden="false" customHeight="false" outlineLevel="0" collapsed="false">
      <c r="A12" s="4"/>
      <c r="B12" s="4"/>
      <c r="C12" s="5" t="n">
        <v>8</v>
      </c>
      <c r="D12" s="6" t="n">
        <v>2835</v>
      </c>
      <c r="E12" s="6" t="n">
        <v>3600</v>
      </c>
      <c r="F12" s="6" t="n">
        <v>3197.7414</v>
      </c>
      <c r="G12" s="7"/>
      <c r="H12" s="6" t="n">
        <v>4786.69803296051</v>
      </c>
      <c r="I12" s="6" t="n">
        <v>6078.34670852128</v>
      </c>
      <c r="J12" s="6" t="n">
        <v>5399.16136483118</v>
      </c>
    </row>
    <row r="13" customFormat="false" ht="15" hidden="false" customHeight="false" outlineLevel="0" collapsed="false">
      <c r="A13" s="4"/>
      <c r="B13" s="4"/>
      <c r="C13" s="5" t="n">
        <v>9</v>
      </c>
      <c r="D13" s="6" t="n">
        <v>3605</v>
      </c>
      <c r="E13" s="6" t="n">
        <v>5000</v>
      </c>
      <c r="F13" s="6" t="n">
        <v>4288.3303</v>
      </c>
      <c r="G13" s="7"/>
      <c r="H13" s="6" t="n">
        <v>6086.78885672756</v>
      </c>
      <c r="I13" s="6" t="n">
        <v>8442.14820627956</v>
      </c>
      <c r="J13" s="6" t="n">
        <v>7240.54399001586</v>
      </c>
    </row>
    <row r="14" customFormat="false" ht="15" hidden="false" customHeight="false" outlineLevel="0" collapsed="false">
      <c r="A14" s="4"/>
      <c r="B14" s="4"/>
      <c r="C14" s="5" t="n">
        <v>10</v>
      </c>
      <c r="D14" s="6" t="n">
        <v>5005</v>
      </c>
      <c r="E14" s="6" t="n">
        <v>100000</v>
      </c>
      <c r="F14" s="6" t="n">
        <v>7947.0112</v>
      </c>
      <c r="G14" s="7"/>
      <c r="H14" s="6" t="n">
        <v>8450.59035448584</v>
      </c>
      <c r="I14" s="6" t="n">
        <v>168842.964125591</v>
      </c>
      <c r="J14" s="6" t="n">
        <v>13417.9692694727</v>
      </c>
    </row>
    <row r="15" customFormat="false" ht="15" hidden="false" customHeight="false" outlineLevel="0" collapsed="false">
      <c r="A15" s="4"/>
      <c r="B15" s="4"/>
      <c r="C15" s="5"/>
      <c r="D15" s="6"/>
      <c r="E15" s="6"/>
      <c r="F15" s="6"/>
      <c r="G15" s="7"/>
      <c r="H15" s="6"/>
      <c r="I15" s="6"/>
      <c r="J15" s="6"/>
    </row>
    <row r="16" customFormat="false" ht="15" hidden="false" customHeight="false" outlineLevel="0" collapsed="false">
      <c r="A16" s="4"/>
      <c r="B16" s="4"/>
      <c r="C16" s="5"/>
      <c r="D16" s="6"/>
      <c r="E16" s="6"/>
      <c r="F16" s="6"/>
      <c r="G16" s="7"/>
      <c r="H16" s="6"/>
      <c r="I16" s="6"/>
      <c r="J16" s="6"/>
    </row>
    <row r="17" customFormat="false" ht="15" hidden="false" customHeight="false" outlineLevel="0" collapsed="false">
      <c r="A17" s="4" t="s">
        <v>10</v>
      </c>
      <c r="B17" s="4" t="n">
        <v>2011</v>
      </c>
      <c r="C17" s="5" t="n">
        <v>1</v>
      </c>
      <c r="D17" s="6" t="n">
        <v>0</v>
      </c>
      <c r="E17" s="6" t="n">
        <v>200</v>
      </c>
      <c r="F17" s="6" t="n">
        <v>106.07252</v>
      </c>
      <c r="G17" s="7"/>
      <c r="H17" s="6" t="n">
        <v>0</v>
      </c>
      <c r="I17" s="6" t="n">
        <v>232.743568708599</v>
      </c>
      <c r="J17" s="6" t="n">
        <v>123.438484233571</v>
      </c>
    </row>
    <row r="18" customFormat="false" ht="15" hidden="false" customHeight="false" outlineLevel="0" collapsed="false">
      <c r="A18" s="4"/>
      <c r="B18" s="4"/>
      <c r="C18" s="5" t="n">
        <v>2</v>
      </c>
      <c r="D18" s="6" t="n">
        <v>200.5</v>
      </c>
      <c r="E18" s="6" t="n">
        <v>350</v>
      </c>
      <c r="F18" s="6" t="n">
        <v>278.3331</v>
      </c>
      <c r="G18" s="7"/>
      <c r="H18" s="6" t="n">
        <v>233.325427630371</v>
      </c>
      <c r="I18" s="6" t="n">
        <v>407.301245240048</v>
      </c>
      <c r="J18" s="6" t="n">
        <v>323.901194918637</v>
      </c>
    </row>
    <row r="19" customFormat="false" ht="15" hidden="false" customHeight="false" outlineLevel="0" collapsed="false">
      <c r="A19" s="4"/>
      <c r="B19" s="4"/>
      <c r="C19" s="5" t="n">
        <v>3</v>
      </c>
      <c r="D19" s="6" t="n">
        <v>350.33334</v>
      </c>
      <c r="E19" s="6" t="n">
        <v>500</v>
      </c>
      <c r="F19" s="6" t="n">
        <v>429.36885</v>
      </c>
      <c r="G19" s="7"/>
      <c r="H19" s="6" t="n">
        <v>407.689158946015</v>
      </c>
      <c r="I19" s="6" t="n">
        <v>581.858921771498</v>
      </c>
      <c r="J19" s="6" t="n">
        <v>499.664192206536</v>
      </c>
    </row>
    <row r="20" customFormat="false" ht="15" hidden="false" customHeight="false" outlineLevel="0" collapsed="false">
      <c r="A20" s="4"/>
      <c r="B20" s="4"/>
      <c r="C20" s="5" t="n">
        <v>4</v>
      </c>
      <c r="D20" s="6" t="n">
        <v>500.5</v>
      </c>
      <c r="E20" s="6" t="n">
        <v>650</v>
      </c>
      <c r="F20" s="6" t="n">
        <v>575.5883</v>
      </c>
      <c r="G20" s="7"/>
      <c r="H20" s="6" t="n">
        <v>582.440780693269</v>
      </c>
      <c r="I20" s="6" t="n">
        <v>756.416598302947</v>
      </c>
      <c r="J20" s="6" t="n">
        <v>669.822375244579</v>
      </c>
    </row>
    <row r="21" customFormat="false" ht="15" hidden="false" customHeight="false" outlineLevel="0" collapsed="false">
      <c r="A21" s="4"/>
      <c r="B21" s="4"/>
      <c r="C21" s="5" t="n">
        <v>5</v>
      </c>
      <c r="D21" s="6" t="n">
        <v>650.09998</v>
      </c>
      <c r="E21" s="6" t="n">
        <v>819.59998</v>
      </c>
      <c r="F21" s="6" t="n">
        <v>733.38909</v>
      </c>
      <c r="G21" s="7"/>
      <c r="H21" s="6" t="n">
        <v>756.532946812945</v>
      </c>
      <c r="I21" s="6" t="n">
        <v>953.783121293482</v>
      </c>
      <c r="J21" s="6" t="n">
        <v>853.45797029276</v>
      </c>
    </row>
    <row r="22" customFormat="false" ht="15" hidden="false" customHeight="false" outlineLevel="0" collapsed="false">
      <c r="A22" s="4"/>
      <c r="B22" s="4"/>
      <c r="C22" s="5" t="n">
        <v>6</v>
      </c>
      <c r="D22" s="6" t="n">
        <v>819.875</v>
      </c>
      <c r="E22" s="6" t="n">
        <v>1016.3333</v>
      </c>
      <c r="F22" s="6" t="n">
        <v>919.75029</v>
      </c>
      <c r="G22" s="7"/>
      <c r="H22" s="6" t="n">
        <v>954.103166974813</v>
      </c>
      <c r="I22" s="6" t="n">
        <v>1182.72519619694</v>
      </c>
      <c r="J22" s="6" t="n">
        <v>1070.32982407684</v>
      </c>
    </row>
    <row r="23" customFormat="false" ht="15" hidden="false" customHeight="false" outlineLevel="0" collapsed="false">
      <c r="A23" s="4"/>
      <c r="B23" s="4"/>
      <c r="C23" s="5" t="n">
        <v>7</v>
      </c>
      <c r="D23" s="6" t="n">
        <v>1016.5</v>
      </c>
      <c r="E23" s="6" t="n">
        <v>1299</v>
      </c>
      <c r="F23" s="6" t="n">
        <v>1144.5534</v>
      </c>
      <c r="G23" s="7"/>
      <c r="H23" s="6" t="n">
        <v>1182.91918796145</v>
      </c>
      <c r="I23" s="6" t="n">
        <v>1511.66947876235</v>
      </c>
      <c r="J23" s="6" t="n">
        <v>1331.9372144678</v>
      </c>
    </row>
    <row r="24" customFormat="false" ht="15" hidden="false" customHeight="false" outlineLevel="0" collapsed="false">
      <c r="A24" s="4"/>
      <c r="B24" s="4"/>
      <c r="C24" s="5" t="n">
        <v>8</v>
      </c>
      <c r="D24" s="6" t="n">
        <v>1299.75</v>
      </c>
      <c r="E24" s="6" t="n">
        <v>1700</v>
      </c>
      <c r="F24" s="6" t="n">
        <v>1489.2149</v>
      </c>
      <c r="G24" s="7"/>
      <c r="H24" s="6" t="n">
        <v>1512.54226714501</v>
      </c>
      <c r="I24" s="6" t="n">
        <v>1978.32033402309</v>
      </c>
      <c r="J24" s="6" t="n">
        <v>1733.0259520001</v>
      </c>
    </row>
    <row r="25" customFormat="false" ht="15" hidden="false" customHeight="false" outlineLevel="0" collapsed="false">
      <c r="A25" s="4"/>
      <c r="B25" s="4"/>
      <c r="C25" s="5" t="n">
        <v>9</v>
      </c>
      <c r="D25" s="6" t="n">
        <v>1700.5</v>
      </c>
      <c r="E25" s="6" t="n">
        <v>2478</v>
      </c>
      <c r="F25" s="6" t="n">
        <v>2042.1735</v>
      </c>
      <c r="G25" s="7"/>
      <c r="H25" s="6" t="n">
        <v>1978.90219294486</v>
      </c>
      <c r="I25" s="6" t="n">
        <v>2883.69281629954</v>
      </c>
      <c r="J25" s="6" t="n">
        <v>2376.51374156065</v>
      </c>
    </row>
    <row r="26" customFormat="false" ht="15" hidden="false" customHeight="false" outlineLevel="0" collapsed="false">
      <c r="A26" s="4"/>
      <c r="B26" s="4"/>
      <c r="C26" s="5" t="n">
        <v>10</v>
      </c>
      <c r="D26" s="6" t="n">
        <v>2483</v>
      </c>
      <c r="E26" s="6" t="n">
        <v>29400</v>
      </c>
      <c r="F26" s="6" t="n">
        <v>4190.3568</v>
      </c>
      <c r="G26" s="7"/>
      <c r="H26" s="6" t="n">
        <v>2889.51140551726</v>
      </c>
      <c r="I26" s="6" t="n">
        <v>34213.3046001641</v>
      </c>
      <c r="J26" s="6" t="n">
        <v>4876.39297897173</v>
      </c>
    </row>
    <row r="27" customFormat="false" ht="15" hidden="false" customHeight="false" outlineLevel="0" collapsed="false">
      <c r="A27" s="4"/>
      <c r="B27" s="4"/>
      <c r="C27" s="5"/>
      <c r="D27" s="6"/>
      <c r="E27" s="6"/>
      <c r="F27" s="6"/>
      <c r="G27" s="7"/>
      <c r="H27" s="6"/>
      <c r="I27" s="6"/>
      <c r="J27" s="6"/>
    </row>
    <row r="28" customFormat="false" ht="15" hidden="false" customHeight="false" outlineLevel="0" collapsed="false">
      <c r="A28" s="4"/>
      <c r="B28" s="4"/>
      <c r="C28" s="5"/>
      <c r="D28" s="6"/>
      <c r="E28" s="6"/>
      <c r="F28" s="6"/>
      <c r="G28" s="7"/>
      <c r="H28" s="6"/>
      <c r="I28" s="6"/>
      <c r="J28" s="6"/>
    </row>
    <row r="29" customFormat="false" ht="15" hidden="false" customHeight="false" outlineLevel="0" collapsed="false">
      <c r="A29" s="4" t="s">
        <v>11</v>
      </c>
      <c r="B29" s="4" t="n">
        <v>2013</v>
      </c>
      <c r="C29" s="5" t="n">
        <v>1</v>
      </c>
      <c r="D29" s="6" t="n">
        <v>0</v>
      </c>
      <c r="E29" s="6" t="n">
        <v>200</v>
      </c>
      <c r="F29" s="6" t="n">
        <v>101.20356</v>
      </c>
      <c r="G29" s="7"/>
      <c r="H29" s="6" t="n">
        <v>0</v>
      </c>
      <c r="I29" s="6" t="n">
        <v>231.861740695258</v>
      </c>
      <c r="J29" s="6" t="n">
        <v>117.326167930785</v>
      </c>
    </row>
    <row r="30" customFormat="false" ht="15" hidden="false" customHeight="false" outlineLevel="0" collapsed="false">
      <c r="A30" s="4"/>
      <c r="B30" s="4"/>
      <c r="C30" s="5" t="n">
        <v>2</v>
      </c>
      <c r="D30" s="6" t="n">
        <v>200.33333</v>
      </c>
      <c r="E30" s="6" t="n">
        <v>333.33334</v>
      </c>
      <c r="F30" s="6" t="n">
        <v>266.42716</v>
      </c>
      <c r="G30" s="7"/>
      <c r="H30" s="6" t="n">
        <v>232.248173065388</v>
      </c>
      <c r="I30" s="6" t="n">
        <v>386.436242220822</v>
      </c>
      <c r="J30" s="6" t="n">
        <v>308.871325430471</v>
      </c>
    </row>
    <row r="31" customFormat="false" ht="15" hidden="false" customHeight="false" outlineLevel="0" collapsed="false">
      <c r="A31" s="4"/>
      <c r="B31" s="4"/>
      <c r="C31" s="5" t="n">
        <v>3</v>
      </c>
      <c r="D31" s="6" t="n">
        <v>333.42856</v>
      </c>
      <c r="E31" s="6" t="n">
        <v>449.5</v>
      </c>
      <c r="F31" s="6" t="n">
        <v>381.04269</v>
      </c>
      <c r="G31" s="7"/>
      <c r="H31" s="6" t="n">
        <v>386.546631595567</v>
      </c>
      <c r="I31" s="6" t="n">
        <v>521.109262212594</v>
      </c>
      <c r="J31" s="6" t="n">
        <v>441.746106913019</v>
      </c>
    </row>
    <row r="32" customFormat="false" ht="15" hidden="false" customHeight="false" outlineLevel="0" collapsed="false">
      <c r="A32" s="4"/>
      <c r="B32" s="4"/>
      <c r="C32" s="5" t="n">
        <v>4</v>
      </c>
      <c r="D32" s="6" t="n">
        <v>449.60001</v>
      </c>
      <c r="E32" s="6" t="n">
        <v>585</v>
      </c>
      <c r="F32" s="6" t="n">
        <v>507.60931</v>
      </c>
      <c r="G32" s="7"/>
      <c r="H32" s="6" t="n">
        <v>521.225204676028</v>
      </c>
      <c r="I32" s="6" t="n">
        <v>678.195591533631</v>
      </c>
      <c r="J32" s="6" t="n">
        <v>588.475891048596</v>
      </c>
    </row>
    <row r="33" customFormat="false" ht="15" hidden="false" customHeight="false" outlineLevel="0" collapsed="false">
      <c r="A33" s="4"/>
      <c r="B33" s="4"/>
      <c r="C33" s="5" t="n">
        <v>5</v>
      </c>
      <c r="D33" s="6" t="n">
        <v>585.16669</v>
      </c>
      <c r="E33" s="6" t="n">
        <v>678</v>
      </c>
      <c r="F33" s="6" t="n">
        <v>653.55237</v>
      </c>
      <c r="G33" s="7"/>
      <c r="H33" s="6" t="n">
        <v>678.388836701414</v>
      </c>
      <c r="I33" s="6" t="n">
        <v>786.011300956926</v>
      </c>
      <c r="J33" s="6" t="n">
        <v>757.668950718558</v>
      </c>
    </row>
    <row r="34" customFormat="false" ht="15" hidden="false" customHeight="false" outlineLevel="0" collapsed="false">
      <c r="A34" s="4"/>
      <c r="B34" s="4"/>
      <c r="C34" s="5" t="n">
        <v>6</v>
      </c>
      <c r="D34" s="6" t="n">
        <v>678.25</v>
      </c>
      <c r="E34" s="6" t="n">
        <v>833.33331</v>
      </c>
      <c r="F34" s="6" t="n">
        <v>753.84999</v>
      </c>
      <c r="G34" s="7"/>
      <c r="H34" s="6" t="n">
        <v>786.301128132795</v>
      </c>
      <c r="I34" s="6" t="n">
        <v>966.090559179707</v>
      </c>
      <c r="J34" s="6" t="n">
        <v>873.944854522516</v>
      </c>
    </row>
    <row r="35" customFormat="false" ht="15" hidden="false" customHeight="false" outlineLevel="0" collapsed="false">
      <c r="A35" s="4"/>
      <c r="B35" s="4"/>
      <c r="C35" s="5" t="n">
        <v>7</v>
      </c>
      <c r="D35" s="6" t="n">
        <v>833.5</v>
      </c>
      <c r="E35" s="6" t="n">
        <v>1053</v>
      </c>
      <c r="F35" s="6" t="n">
        <v>943.68153</v>
      </c>
      <c r="G35" s="7"/>
      <c r="H35" s="6" t="n">
        <v>966.28380434749</v>
      </c>
      <c r="I35" s="6" t="n">
        <v>1220.75206476054</v>
      </c>
      <c r="J35" s="6" t="n">
        <v>1094.01821103882</v>
      </c>
    </row>
    <row r="36" customFormat="false" ht="15" hidden="false" customHeight="false" outlineLevel="0" collapsed="false">
      <c r="A36" s="4"/>
      <c r="B36" s="4"/>
      <c r="C36" s="5" t="n">
        <v>8</v>
      </c>
      <c r="D36" s="6" t="n">
        <v>1053.5</v>
      </c>
      <c r="E36" s="6" t="n">
        <v>1405</v>
      </c>
      <c r="F36" s="6" t="n">
        <v>1231.9606</v>
      </c>
      <c r="G36" s="7"/>
      <c r="H36" s="6" t="n">
        <v>1221.33171911227</v>
      </c>
      <c r="I36" s="6" t="n">
        <v>1628.82872838419</v>
      </c>
      <c r="J36" s="6" t="n">
        <v>1428.22264591988</v>
      </c>
    </row>
    <row r="37" customFormat="false" ht="15" hidden="false" customHeight="false" outlineLevel="0" collapsed="false">
      <c r="A37" s="4"/>
      <c r="B37" s="4"/>
      <c r="C37" s="5" t="n">
        <v>9</v>
      </c>
      <c r="D37" s="6" t="n">
        <v>1405.3334</v>
      </c>
      <c r="E37" s="6" t="n">
        <v>2266.6667</v>
      </c>
      <c r="F37" s="6" t="n">
        <v>1762.899</v>
      </c>
      <c r="G37" s="7"/>
      <c r="H37" s="6" t="n">
        <v>1629.21524190593</v>
      </c>
      <c r="I37" s="6" t="n">
        <v>2627.76643318989</v>
      </c>
      <c r="J37" s="6" t="n">
        <v>2043.74415404965</v>
      </c>
    </row>
    <row r="38" customFormat="false" ht="15" hidden="false" customHeight="false" outlineLevel="0" collapsed="false">
      <c r="A38" s="4"/>
      <c r="B38" s="4"/>
      <c r="C38" s="5" t="n">
        <v>10</v>
      </c>
      <c r="D38" s="6" t="n">
        <v>2267</v>
      </c>
      <c r="E38" s="6" t="n">
        <v>82000</v>
      </c>
      <c r="F38" s="6" t="n">
        <v>4753.7232</v>
      </c>
      <c r="G38" s="7"/>
      <c r="H38" s="6" t="n">
        <v>2628.15283078076</v>
      </c>
      <c r="I38" s="6" t="n">
        <v>95063.313685056</v>
      </c>
      <c r="J38" s="6" t="n">
        <v>5511.03267967717</v>
      </c>
    </row>
    <row r="39" customFormat="false" ht="15" hidden="false" customHeight="false" outlineLevel="0" collapsed="false">
      <c r="A39" s="4"/>
      <c r="B39" s="4"/>
      <c r="C39" s="5"/>
      <c r="D39" s="6"/>
      <c r="E39" s="6"/>
      <c r="F39" s="6"/>
      <c r="G39" s="7"/>
      <c r="H39" s="6"/>
      <c r="I39" s="6"/>
      <c r="J39" s="6"/>
    </row>
    <row r="40" customFormat="false" ht="15" hidden="false" customHeight="false" outlineLevel="0" collapsed="false">
      <c r="A40" s="4"/>
      <c r="B40" s="4"/>
      <c r="C40" s="5"/>
      <c r="D40" s="6"/>
      <c r="E40" s="6"/>
      <c r="F40" s="6"/>
      <c r="G40" s="7"/>
      <c r="H40" s="6"/>
      <c r="I40" s="6"/>
      <c r="J40" s="6"/>
    </row>
    <row r="41" customFormat="false" ht="15" hidden="false" customHeight="false" outlineLevel="0" collapsed="false">
      <c r="A41" s="4" t="s">
        <v>12</v>
      </c>
      <c r="B41" s="4" t="n">
        <v>2013</v>
      </c>
      <c r="C41" s="5" t="n">
        <v>1</v>
      </c>
      <c r="D41" s="6" t="n">
        <v>0</v>
      </c>
      <c r="E41" s="6" t="n">
        <v>76277.664</v>
      </c>
      <c r="F41" s="6" t="n">
        <v>52141.257</v>
      </c>
      <c r="G41" s="7"/>
      <c r="H41" s="6" t="n">
        <v>0</v>
      </c>
      <c r="I41" s="6" t="n">
        <v>83265.8843147139</v>
      </c>
      <c r="J41" s="6" t="n">
        <v>56918.2070571244</v>
      </c>
    </row>
    <row r="42" customFormat="false" ht="15" hidden="false" customHeight="false" outlineLevel="0" collapsed="false">
      <c r="A42" s="4"/>
      <c r="B42" s="4"/>
      <c r="C42" s="5" t="n">
        <v>2</v>
      </c>
      <c r="D42" s="6" t="n">
        <v>76292</v>
      </c>
      <c r="E42" s="6" t="n">
        <v>104837.25</v>
      </c>
      <c r="F42" s="6" t="n">
        <v>90992.031</v>
      </c>
      <c r="G42" s="7"/>
      <c r="H42" s="6" t="n">
        <v>83281.5337152715</v>
      </c>
      <c r="I42" s="6" t="n">
        <v>114441.972559264</v>
      </c>
      <c r="J42" s="6" t="n">
        <v>99328.3161740094</v>
      </c>
    </row>
    <row r="43" customFormat="false" ht="15" hidden="false" customHeight="false" outlineLevel="0" collapsed="false">
      <c r="A43" s="4"/>
      <c r="B43" s="4"/>
      <c r="C43" s="5" t="n">
        <v>3</v>
      </c>
      <c r="D43" s="6" t="n">
        <v>104847.66</v>
      </c>
      <c r="E43" s="6" t="n">
        <v>131397</v>
      </c>
      <c r="F43" s="6" t="n">
        <v>117766.05</v>
      </c>
      <c r="G43" s="7"/>
      <c r="H43" s="6" t="n">
        <v>114453.336277163</v>
      </c>
      <c r="I43" s="6" t="n">
        <v>143435.008724185</v>
      </c>
      <c r="J43" s="6" t="n">
        <v>128555.251711704</v>
      </c>
    </row>
    <row r="44" customFormat="false" ht="15" hidden="false" customHeight="false" outlineLevel="0" collapsed="false">
      <c r="A44" s="4"/>
      <c r="B44" s="4"/>
      <c r="C44" s="5" t="n">
        <v>4</v>
      </c>
      <c r="D44" s="6" t="n">
        <v>131400</v>
      </c>
      <c r="E44" s="6" t="n">
        <v>159797.86</v>
      </c>
      <c r="F44" s="6" t="n">
        <v>144866.73</v>
      </c>
      <c r="G44" s="7"/>
      <c r="H44" s="6" t="n">
        <v>143438.283570842</v>
      </c>
      <c r="I44" s="6" t="n">
        <v>174437.829198582</v>
      </c>
      <c r="J44" s="6" t="n">
        <v>158138.775477326</v>
      </c>
    </row>
    <row r="45" customFormat="false" ht="15" hidden="false" customHeight="false" outlineLevel="0" collapsed="false">
      <c r="A45" s="4"/>
      <c r="B45" s="4"/>
      <c r="C45" s="5" t="n">
        <v>5</v>
      </c>
      <c r="D45" s="6" t="n">
        <v>159806.33</v>
      </c>
      <c r="E45" s="6" t="n">
        <v>192183</v>
      </c>
      <c r="F45" s="6" t="n">
        <v>175100.25</v>
      </c>
      <c r="G45" s="7"/>
      <c r="H45" s="6" t="n">
        <v>174447.07518231</v>
      </c>
      <c r="I45" s="6" t="n">
        <v>209789.951685655</v>
      </c>
      <c r="J45" s="6" t="n">
        <v>191142.156109782</v>
      </c>
    </row>
    <row r="46" customFormat="false" ht="15" hidden="false" customHeight="false" outlineLevel="0" collapsed="false">
      <c r="A46" s="4"/>
      <c r="B46" s="4"/>
      <c r="C46" s="5" t="n">
        <v>6</v>
      </c>
      <c r="D46" s="6" t="n">
        <v>192205</v>
      </c>
      <c r="E46" s="6" t="n">
        <v>231396.5</v>
      </c>
      <c r="F46" s="6" t="n">
        <v>211454.98</v>
      </c>
      <c r="G46" s="7"/>
      <c r="H46" s="6" t="n">
        <v>209813.967227806</v>
      </c>
      <c r="I46" s="6" t="n">
        <v>252596.01814536</v>
      </c>
      <c r="J46" s="6" t="n">
        <v>230827.544777068</v>
      </c>
    </row>
    <row r="47" customFormat="false" ht="15" hidden="false" customHeight="false" outlineLevel="0" collapsed="false">
      <c r="A47" s="4"/>
      <c r="B47" s="4"/>
      <c r="C47" s="5" t="n">
        <v>7</v>
      </c>
      <c r="D47" s="6" t="n">
        <v>231400</v>
      </c>
      <c r="E47" s="6" t="n">
        <v>287805.25</v>
      </c>
      <c r="F47" s="6" t="n">
        <v>257268.5</v>
      </c>
      <c r="G47" s="7"/>
      <c r="H47" s="6" t="n">
        <v>252599.838799793</v>
      </c>
      <c r="I47" s="6" t="n">
        <v>314172.686930571</v>
      </c>
      <c r="J47" s="6" t="n">
        <v>280838.295714194</v>
      </c>
    </row>
    <row r="48" customFormat="false" ht="15" hidden="false" customHeight="false" outlineLevel="0" collapsed="false">
      <c r="A48" s="4"/>
      <c r="B48" s="4"/>
      <c r="C48" s="5" t="n">
        <v>8</v>
      </c>
      <c r="D48" s="6" t="n">
        <v>287891</v>
      </c>
      <c r="E48" s="6" t="n">
        <v>387691</v>
      </c>
      <c r="F48" s="6" t="n">
        <v>331178.72</v>
      </c>
      <c r="G48" s="7"/>
      <c r="H48" s="6" t="n">
        <v>314266.29296418</v>
      </c>
      <c r="I48" s="6" t="n">
        <v>423209.525082673</v>
      </c>
      <c r="J48" s="6" t="n">
        <v>361519.841339334</v>
      </c>
    </row>
    <row r="49" customFormat="false" ht="15" hidden="false" customHeight="false" outlineLevel="0" collapsed="false">
      <c r="A49" s="4"/>
      <c r="B49" s="4"/>
      <c r="C49" s="5" t="n">
        <v>9</v>
      </c>
      <c r="D49" s="6" t="n">
        <v>387733.41</v>
      </c>
      <c r="E49" s="6" t="n">
        <v>620000</v>
      </c>
      <c r="F49" s="6" t="n">
        <v>482982.84</v>
      </c>
      <c r="G49" s="7"/>
      <c r="H49" s="6" t="n">
        <v>423255.820498246</v>
      </c>
      <c r="I49" s="6" t="n">
        <v>676801.642419498</v>
      </c>
      <c r="J49" s="6" t="n">
        <v>527231.579632957</v>
      </c>
    </row>
    <row r="50" customFormat="false" ht="15" hidden="false" customHeight="false" outlineLevel="0" collapsed="false">
      <c r="A50" s="4"/>
      <c r="B50" s="4"/>
      <c r="C50" s="5" t="n">
        <v>10</v>
      </c>
      <c r="D50" s="6" t="n">
        <v>620002.5</v>
      </c>
      <c r="E50" s="6" t="n">
        <v>16338518</v>
      </c>
      <c r="F50" s="6" t="n">
        <v>1244602</v>
      </c>
      <c r="G50" s="7"/>
      <c r="H50" s="6" t="n">
        <v>676804.371458378</v>
      </c>
      <c r="I50" s="6" t="n">
        <v>17835380.3501621</v>
      </c>
      <c r="J50" s="6" t="n">
        <v>1358626.89961063</v>
      </c>
    </row>
    <row r="51" customFormat="false" ht="15" hidden="false" customHeight="false" outlineLevel="0" collapsed="false">
      <c r="A51" s="4"/>
      <c r="B51" s="4"/>
      <c r="C51" s="5"/>
      <c r="D51" s="6"/>
      <c r="E51" s="6"/>
      <c r="F51" s="6"/>
      <c r="G51" s="7"/>
      <c r="H51" s="6"/>
      <c r="I51" s="6"/>
      <c r="J51" s="6"/>
    </row>
    <row r="52" customFormat="false" ht="15" hidden="false" customHeight="false" outlineLevel="0" collapsed="false">
      <c r="A52" s="4"/>
      <c r="B52" s="4"/>
      <c r="C52" s="5"/>
      <c r="D52" s="6"/>
      <c r="E52" s="6"/>
      <c r="F52" s="6"/>
      <c r="G52" s="7"/>
      <c r="H52" s="6"/>
      <c r="I52" s="6"/>
      <c r="J52" s="6"/>
    </row>
    <row r="53" customFormat="false" ht="15" hidden="false" customHeight="false" outlineLevel="0" collapsed="false">
      <c r="A53" s="4" t="s">
        <v>13</v>
      </c>
      <c r="B53" s="4" t="n">
        <v>2013</v>
      </c>
      <c r="C53" s="5" t="n">
        <v>1</v>
      </c>
      <c r="D53" s="6" t="n">
        <v>0</v>
      </c>
      <c r="E53" s="6" t="n">
        <v>83333.336</v>
      </c>
      <c r="F53" s="6" t="n">
        <v>46925.609</v>
      </c>
      <c r="G53" s="7"/>
      <c r="H53" s="6" t="n">
        <v>0</v>
      </c>
      <c r="I53" s="6" t="n">
        <v>90027.7647457806</v>
      </c>
      <c r="J53" s="6" t="n">
        <v>50695.2906290045</v>
      </c>
    </row>
    <row r="54" customFormat="false" ht="15" hidden="false" customHeight="false" outlineLevel="0" collapsed="false">
      <c r="A54" s="4"/>
      <c r="B54" s="4"/>
      <c r="C54" s="5" t="n">
        <v>2</v>
      </c>
      <c r="D54" s="6" t="n">
        <v>83333.398</v>
      </c>
      <c r="E54" s="6" t="n">
        <v>140000</v>
      </c>
      <c r="F54" s="6" t="n">
        <v>112974.53</v>
      </c>
      <c r="G54" s="7"/>
      <c r="H54" s="6" t="n">
        <v>90027.8317264355</v>
      </c>
      <c r="I54" s="6" t="n">
        <v>151246.639933019</v>
      </c>
      <c r="J54" s="6" t="n">
        <v>122050.129003657</v>
      </c>
    </row>
    <row r="55" customFormat="false" ht="15" hidden="false" customHeight="false" outlineLevel="0" collapsed="false">
      <c r="A55" s="4"/>
      <c r="B55" s="4"/>
      <c r="C55" s="5" t="n">
        <v>3</v>
      </c>
      <c r="D55" s="6" t="n">
        <v>140012.5</v>
      </c>
      <c r="E55" s="6" t="n">
        <v>200000</v>
      </c>
      <c r="F55" s="6" t="n">
        <v>172045.36</v>
      </c>
      <c r="G55" s="7"/>
      <c r="H55" s="6" t="n">
        <v>151260.144097299</v>
      </c>
      <c r="I55" s="6" t="n">
        <v>216066.628475741</v>
      </c>
      <c r="J55" s="6" t="n">
        <v>185866.304400476</v>
      </c>
    </row>
    <row r="56" customFormat="false" ht="15" hidden="false" customHeight="false" outlineLevel="0" collapsed="false">
      <c r="A56" s="4"/>
      <c r="B56" s="4"/>
      <c r="C56" s="5" t="n">
        <v>4</v>
      </c>
      <c r="D56" s="6" t="n">
        <v>200003.33</v>
      </c>
      <c r="E56" s="6" t="n">
        <v>260000</v>
      </c>
      <c r="F56" s="6" t="n">
        <v>231395.38</v>
      </c>
      <c r="G56" s="7"/>
      <c r="H56" s="6" t="n">
        <v>216070.225985105</v>
      </c>
      <c r="I56" s="6" t="n">
        <v>280886.617018464</v>
      </c>
      <c r="J56" s="6" t="n">
        <v>249984.098007315</v>
      </c>
    </row>
    <row r="57" customFormat="false" ht="15" hidden="false" customHeight="false" outlineLevel="0" collapsed="false">
      <c r="A57" s="4"/>
      <c r="B57" s="4"/>
      <c r="C57" s="5" t="n">
        <v>5</v>
      </c>
      <c r="D57" s="6" t="n">
        <v>260041.67</v>
      </c>
      <c r="E57" s="6" t="n">
        <v>333333.34</v>
      </c>
      <c r="F57" s="6" t="n">
        <v>296543.63</v>
      </c>
      <c r="G57" s="7"/>
      <c r="H57" s="6" t="n">
        <v>280931.634500507</v>
      </c>
      <c r="I57" s="6" t="n">
        <v>360111.05466179</v>
      </c>
      <c r="J57" s="6" t="n">
        <v>320365.911650289</v>
      </c>
    </row>
    <row r="58" customFormat="false" ht="15" hidden="false" customHeight="false" outlineLevel="0" collapsed="false">
      <c r="A58" s="4"/>
      <c r="B58" s="4"/>
      <c r="C58" s="5" t="n">
        <v>6</v>
      </c>
      <c r="D58" s="6" t="n">
        <v>333333.5</v>
      </c>
      <c r="E58" s="6" t="n">
        <v>432958.34</v>
      </c>
      <c r="F58" s="6" t="n">
        <v>381181.03</v>
      </c>
      <c r="G58" s="7"/>
      <c r="H58" s="6" t="n">
        <v>360111.227515093</v>
      </c>
      <c r="I58" s="6" t="n">
        <v>467739.243971269</v>
      </c>
      <c r="J58" s="6" t="n">
        <v>411802.499955052</v>
      </c>
    </row>
    <row r="59" customFormat="false" ht="15" hidden="false" customHeight="false" outlineLevel="0" collapsed="false">
      <c r="A59" s="4"/>
      <c r="B59" s="4"/>
      <c r="C59" s="5" t="n">
        <v>7</v>
      </c>
      <c r="D59" s="6" t="n">
        <v>433000</v>
      </c>
      <c r="E59" s="6" t="n">
        <v>568611.13</v>
      </c>
      <c r="F59" s="6" t="n">
        <v>495941.55</v>
      </c>
      <c r="G59" s="7"/>
      <c r="H59" s="6" t="n">
        <v>467784.25064998</v>
      </c>
      <c r="I59" s="6" t="n">
        <v>614289.448864407</v>
      </c>
      <c r="J59" s="6" t="n">
        <v>535782.093147667</v>
      </c>
    </row>
    <row r="60" customFormat="false" ht="15" hidden="false" customHeight="false" outlineLevel="0" collapsed="false">
      <c r="A60" s="4"/>
      <c r="B60" s="4"/>
      <c r="C60" s="5" t="n">
        <v>8</v>
      </c>
      <c r="D60" s="6" t="n">
        <v>568633.31</v>
      </c>
      <c r="E60" s="6" t="n">
        <v>771944.44</v>
      </c>
      <c r="F60" s="6" t="n">
        <v>660236.59</v>
      </c>
      <c r="G60" s="7"/>
      <c r="H60" s="6" t="n">
        <v>614313.410653505</v>
      </c>
      <c r="I60" s="6" t="n">
        <v>833957.162606971</v>
      </c>
      <c r="J60" s="6" t="n">
        <v>713275.469988102</v>
      </c>
    </row>
    <row r="61" customFormat="false" ht="15" hidden="false" customHeight="false" outlineLevel="0" collapsed="false">
      <c r="A61" s="4"/>
      <c r="B61" s="4"/>
      <c r="C61" s="5" t="n">
        <v>9</v>
      </c>
      <c r="D61" s="6" t="n">
        <v>772000</v>
      </c>
      <c r="E61" s="6" t="n">
        <v>1244750</v>
      </c>
      <c r="F61" s="6" t="n">
        <v>964350.69</v>
      </c>
      <c r="G61" s="7"/>
      <c r="H61" s="6" t="n">
        <v>834017.185916362</v>
      </c>
      <c r="I61" s="6" t="n">
        <v>1344744.6789759</v>
      </c>
      <c r="J61" s="6" t="n">
        <v>1041820.01128277</v>
      </c>
    </row>
    <row r="62" customFormat="false" ht="15" hidden="false" customHeight="false" outlineLevel="0" collapsed="false">
      <c r="A62" s="4"/>
      <c r="B62" s="4"/>
      <c r="C62" s="5" t="n">
        <v>10</v>
      </c>
      <c r="D62" s="6" t="n">
        <v>1244791.6</v>
      </c>
      <c r="E62" s="6" t="n">
        <v>72600000</v>
      </c>
      <c r="F62" s="6" t="n">
        <v>2709782.2</v>
      </c>
      <c r="G62" s="7"/>
      <c r="H62" s="6" t="n">
        <v>1344789.62083462</v>
      </c>
      <c r="I62" s="6" t="n">
        <v>78432186.1366941</v>
      </c>
      <c r="J62" s="6" t="n">
        <v>2927467.51928789</v>
      </c>
    </row>
    <row r="63" customFormat="false" ht="15" hidden="false" customHeight="false" outlineLevel="0" collapsed="false">
      <c r="A63" s="4"/>
      <c r="B63" s="4"/>
      <c r="C63" s="5"/>
      <c r="D63" s="6"/>
      <c r="E63" s="6"/>
      <c r="F63" s="6"/>
      <c r="G63" s="7"/>
      <c r="H63" s="6"/>
      <c r="I63" s="6"/>
      <c r="J63" s="6"/>
    </row>
    <row r="64" customFormat="false" ht="15" hidden="false" customHeight="false" outlineLevel="0" collapsed="false">
      <c r="A64" s="4"/>
      <c r="B64" s="4"/>
      <c r="C64" s="5"/>
      <c r="D64" s="6"/>
      <c r="E64" s="6"/>
      <c r="F64" s="6"/>
      <c r="G64" s="7"/>
      <c r="H64" s="6"/>
      <c r="I64" s="6"/>
      <c r="J64" s="6"/>
    </row>
    <row r="65" customFormat="false" ht="15" hidden="false" customHeight="false" outlineLevel="0" collapsed="false">
      <c r="A65" s="4" t="s">
        <v>14</v>
      </c>
      <c r="B65" s="4" t="n">
        <v>2013</v>
      </c>
      <c r="C65" s="5" t="n">
        <v>1</v>
      </c>
      <c r="D65" s="6" t="n">
        <v>0</v>
      </c>
      <c r="E65" s="6" t="n">
        <v>44750</v>
      </c>
      <c r="F65" s="6" t="n">
        <v>26229.797</v>
      </c>
      <c r="G65" s="7"/>
      <c r="H65" s="6" t="n">
        <v>0</v>
      </c>
      <c r="I65" s="6" t="n">
        <v>47147.5803209954</v>
      </c>
      <c r="J65" s="6" t="n">
        <v>27635.1164438191</v>
      </c>
    </row>
    <row r="66" customFormat="false" ht="15" hidden="false" customHeight="false" outlineLevel="0" collapsed="false">
      <c r="A66" s="4"/>
      <c r="B66" s="4"/>
      <c r="C66" s="5" t="n">
        <v>2</v>
      </c>
      <c r="D66" s="6" t="n">
        <v>44788.809</v>
      </c>
      <c r="E66" s="6" t="n">
        <v>69748</v>
      </c>
      <c r="F66" s="6" t="n">
        <v>57607.991</v>
      </c>
      <c r="G66" s="7"/>
      <c r="H66" s="6" t="n">
        <v>47188.4685990887</v>
      </c>
      <c r="I66" s="6" t="n">
        <v>73484.9035134924</v>
      </c>
      <c r="J66" s="6" t="n">
        <v>60694.4666548308</v>
      </c>
    </row>
    <row r="67" customFormat="false" ht="15" hidden="false" customHeight="false" outlineLevel="0" collapsed="false">
      <c r="A67" s="4"/>
      <c r="B67" s="4"/>
      <c r="C67" s="5" t="n">
        <v>3</v>
      </c>
      <c r="D67" s="6" t="n">
        <v>69807.289</v>
      </c>
      <c r="E67" s="6" t="n">
        <v>91066.664</v>
      </c>
      <c r="F67" s="6" t="n">
        <v>80160.455</v>
      </c>
      <c r="G67" s="7"/>
      <c r="H67" s="6" t="n">
        <v>73547.3690529259</v>
      </c>
      <c r="I67" s="6" t="n">
        <v>95945.7621341921</v>
      </c>
      <c r="J67" s="6" t="n">
        <v>84455.2288420119</v>
      </c>
    </row>
    <row r="68" customFormat="false" ht="15" hidden="false" customHeight="false" outlineLevel="0" collapsed="false">
      <c r="A68" s="4"/>
      <c r="B68" s="4"/>
      <c r="C68" s="5" t="n">
        <v>4</v>
      </c>
      <c r="D68" s="6" t="n">
        <v>91122.219</v>
      </c>
      <c r="E68" s="6" t="n">
        <v>115666.34</v>
      </c>
      <c r="F68" s="6" t="n">
        <v>102743.8</v>
      </c>
      <c r="G68" s="7"/>
      <c r="H68" s="6" t="n">
        <v>96004.293616309</v>
      </c>
      <c r="I68" s="6" t="n">
        <v>121863.420236549</v>
      </c>
      <c r="J68" s="6" t="n">
        <v>108248.526547135</v>
      </c>
    </row>
    <row r="69" customFormat="false" ht="15" hidden="false" customHeight="false" outlineLevel="0" collapsed="false">
      <c r="A69" s="4"/>
      <c r="B69" s="4"/>
      <c r="C69" s="5" t="n">
        <v>5</v>
      </c>
      <c r="D69" s="6" t="n">
        <v>115666.66</v>
      </c>
      <c r="E69" s="6" t="n">
        <v>147184.58</v>
      </c>
      <c r="F69" s="6" t="n">
        <v>130237.59</v>
      </c>
      <c r="G69" s="7"/>
      <c r="H69" s="6" t="n">
        <v>121863.757381257</v>
      </c>
      <c r="I69" s="6" t="n">
        <v>155070.319722055</v>
      </c>
      <c r="J69" s="6" t="n">
        <v>137215.357214254</v>
      </c>
    </row>
    <row r="70" customFormat="false" ht="15" hidden="false" customHeight="false" outlineLevel="0" collapsed="false">
      <c r="A70" s="4"/>
      <c r="B70" s="4"/>
      <c r="C70" s="5" t="n">
        <v>6</v>
      </c>
      <c r="D70" s="6" t="n">
        <v>147255.2</v>
      </c>
      <c r="E70" s="6" t="n">
        <v>189873.41</v>
      </c>
      <c r="F70" s="6" t="n">
        <v>166559.95</v>
      </c>
      <c r="G70" s="7"/>
      <c r="H70" s="6" t="n">
        <v>155144.723344899</v>
      </c>
      <c r="I70" s="6" t="n">
        <v>200046.298297124</v>
      </c>
      <c r="J70" s="6" t="n">
        <v>175483.768064491</v>
      </c>
    </row>
    <row r="71" customFormat="false" ht="15" hidden="false" customHeight="false" outlineLevel="0" collapsed="false">
      <c r="A71" s="4"/>
      <c r="B71" s="4"/>
      <c r="C71" s="5" t="n">
        <v>7</v>
      </c>
      <c r="D71" s="6" t="n">
        <v>189889.58</v>
      </c>
      <c r="E71" s="6" t="n">
        <v>254000</v>
      </c>
      <c r="F71" s="6" t="n">
        <v>219775.9</v>
      </c>
      <c r="G71" s="7"/>
      <c r="H71" s="6" t="n">
        <v>200063.334640672</v>
      </c>
      <c r="I71" s="6" t="n">
        <v>267608.612324756</v>
      </c>
      <c r="J71" s="6" t="n">
        <v>231550.880399308</v>
      </c>
    </row>
    <row r="72" customFormat="false" ht="15" hidden="false" customHeight="false" outlineLevel="0" collapsed="false">
      <c r="A72" s="4"/>
      <c r="B72" s="4"/>
      <c r="C72" s="5" t="n">
        <v>8</v>
      </c>
      <c r="D72" s="6" t="n">
        <v>254021.67</v>
      </c>
      <c r="E72" s="6" t="n">
        <v>354936.44</v>
      </c>
      <c r="F72" s="6" t="n">
        <v>300577.15</v>
      </c>
      <c r="G72" s="7"/>
      <c r="H72" s="6" t="n">
        <v>267631.44334298</v>
      </c>
      <c r="I72" s="6" t="n">
        <v>373952.945558618</v>
      </c>
      <c r="J72" s="6" t="n">
        <v>316681.236252086</v>
      </c>
    </row>
    <row r="73" customFormat="false" ht="15" hidden="false" customHeight="false" outlineLevel="0" collapsed="false">
      <c r="A73" s="4"/>
      <c r="B73" s="4"/>
      <c r="C73" s="5" t="n">
        <v>9</v>
      </c>
      <c r="D73" s="6" t="n">
        <v>355000</v>
      </c>
      <c r="E73" s="6" t="n">
        <v>555431.25</v>
      </c>
      <c r="F73" s="6" t="n">
        <v>440904.9</v>
      </c>
      <c r="G73" s="7"/>
      <c r="H73" s="6" t="n">
        <v>374019.910926332</v>
      </c>
      <c r="I73" s="6" t="n">
        <v>585189.708875215</v>
      </c>
      <c r="J73" s="6" t="n">
        <v>464527.356126713</v>
      </c>
    </row>
    <row r="74" customFormat="false" ht="15" hidden="false" customHeight="false" outlineLevel="0" collapsed="false">
      <c r="A74" s="4"/>
      <c r="B74" s="4"/>
      <c r="C74" s="5" t="n">
        <v>10</v>
      </c>
      <c r="D74" s="6" t="n">
        <v>556000</v>
      </c>
      <c r="E74" s="6" t="n">
        <v>9079740</v>
      </c>
      <c r="F74" s="6" t="n">
        <v>1018470</v>
      </c>
      <c r="G74" s="7"/>
      <c r="H74" s="6" t="n">
        <v>585788.930915607</v>
      </c>
      <c r="I74" s="6" t="n">
        <v>9566207.17192747</v>
      </c>
      <c r="J74" s="6" t="n">
        <v>1073036.7850173</v>
      </c>
    </row>
    <row r="75" customFormat="false" ht="15" hidden="false" customHeight="false" outlineLevel="0" collapsed="false">
      <c r="A75" s="4"/>
      <c r="B75" s="4"/>
      <c r="C75" s="5"/>
      <c r="D75" s="6"/>
      <c r="E75" s="6"/>
      <c r="F75" s="6"/>
      <c r="G75" s="7"/>
      <c r="H75" s="6"/>
      <c r="I75" s="6"/>
      <c r="J75" s="6"/>
    </row>
    <row r="76" customFormat="false" ht="15" hidden="false" customHeight="false" outlineLevel="0" collapsed="false">
      <c r="A76" s="4"/>
      <c r="B76" s="4"/>
      <c r="C76" s="5"/>
      <c r="D76" s="6"/>
      <c r="E76" s="6"/>
      <c r="F76" s="6"/>
      <c r="G76" s="7"/>
      <c r="H76" s="6"/>
      <c r="I76" s="6"/>
      <c r="J76" s="6"/>
    </row>
    <row r="77" customFormat="false" ht="15" hidden="false" customHeight="false" outlineLevel="0" collapsed="false">
      <c r="A77" s="4" t="s">
        <v>15</v>
      </c>
      <c r="B77" s="4" t="n">
        <v>2013</v>
      </c>
      <c r="C77" s="5" t="n">
        <v>1</v>
      </c>
      <c r="D77" s="6" t="n">
        <v>0</v>
      </c>
      <c r="E77" s="6" t="n">
        <v>53.333332</v>
      </c>
      <c r="F77" s="6" t="n">
        <v>37.220089</v>
      </c>
      <c r="G77" s="7"/>
      <c r="H77" s="6" t="n">
        <v>0</v>
      </c>
      <c r="I77" s="6" t="n">
        <v>57.4390588654739</v>
      </c>
      <c r="J77" s="6" t="n">
        <v>40.0853800593066</v>
      </c>
    </row>
    <row r="78" customFormat="false" ht="15" hidden="false" customHeight="false" outlineLevel="0" collapsed="false">
      <c r="A78" s="4"/>
      <c r="B78" s="4"/>
      <c r="C78" s="5" t="n">
        <v>2</v>
      </c>
      <c r="D78" s="6" t="n">
        <v>53.5</v>
      </c>
      <c r="E78" s="6" t="n">
        <v>76.666664</v>
      </c>
      <c r="F78" s="6" t="n">
        <v>65.763284</v>
      </c>
      <c r="G78" s="7"/>
      <c r="H78" s="6" t="n">
        <v>57.6185573648924</v>
      </c>
      <c r="I78" s="6" t="n">
        <v>82.5686463113819</v>
      </c>
      <c r="J78" s="6" t="n">
        <v>70.8258981618264</v>
      </c>
    </row>
    <row r="79" customFormat="false" ht="15" hidden="false" customHeight="false" outlineLevel="0" collapsed="false">
      <c r="A79" s="4"/>
      <c r="B79" s="4"/>
      <c r="C79" s="5" t="n">
        <v>3</v>
      </c>
      <c r="D79" s="6" t="n">
        <v>76.85714</v>
      </c>
      <c r="E79" s="6" t="n">
        <v>100</v>
      </c>
      <c r="F79" s="6" t="n">
        <v>90.014719</v>
      </c>
      <c r="G79" s="7"/>
      <c r="H79" s="6" t="n">
        <v>82.773785607319</v>
      </c>
      <c r="I79" s="6" t="n">
        <v>107.698238065219</v>
      </c>
      <c r="J79" s="6" t="n">
        <v>96.9442663623584</v>
      </c>
    </row>
    <row r="80" customFormat="false" ht="15" hidden="false" customHeight="false" outlineLevel="0" collapsed="false">
      <c r="A80" s="4"/>
      <c r="B80" s="4"/>
      <c r="C80" s="5" t="n">
        <v>4</v>
      </c>
      <c r="D80" s="6" t="n">
        <v>100.2</v>
      </c>
      <c r="E80" s="6" t="n">
        <v>122.5</v>
      </c>
      <c r="F80" s="6" t="n">
        <v>112.14403</v>
      </c>
      <c r="G80" s="7"/>
      <c r="H80" s="6" t="n">
        <v>107.91363454135</v>
      </c>
      <c r="I80" s="6" t="n">
        <v>131.930341629894</v>
      </c>
      <c r="J80" s="6" t="n">
        <v>120.777144405331</v>
      </c>
    </row>
    <row r="81" customFormat="false" ht="15" hidden="false" customHeight="false" outlineLevel="0" collapsed="false">
      <c r="A81" s="4"/>
      <c r="B81" s="4"/>
      <c r="C81" s="5" t="n">
        <v>5</v>
      </c>
      <c r="D81" s="6" t="n">
        <v>122.57143</v>
      </c>
      <c r="E81" s="6" t="n">
        <v>150</v>
      </c>
      <c r="F81" s="6" t="n">
        <v>137.11068</v>
      </c>
      <c r="G81" s="7"/>
      <c r="H81" s="6" t="n">
        <v>132.007270481344</v>
      </c>
      <c r="I81" s="6" t="n">
        <v>161.547357097829</v>
      </c>
      <c r="J81" s="6" t="n">
        <v>147.665786559241</v>
      </c>
    </row>
    <row r="82" customFormat="false" ht="15" hidden="false" customHeight="false" outlineLevel="0" collapsed="false">
      <c r="A82" s="4"/>
      <c r="B82" s="4"/>
      <c r="C82" s="5" t="n">
        <v>6</v>
      </c>
      <c r="D82" s="6" t="n">
        <v>150.25</v>
      </c>
      <c r="E82" s="6" t="n">
        <v>185</v>
      </c>
      <c r="F82" s="6" t="n">
        <v>168.23111</v>
      </c>
      <c r="G82" s="7"/>
      <c r="H82" s="6" t="n">
        <v>161.816602692992</v>
      </c>
      <c r="I82" s="6" t="n">
        <v>199.241740420656</v>
      </c>
      <c r="J82" s="6" t="n">
        <v>181.181941347561</v>
      </c>
    </row>
    <row r="83" customFormat="false" ht="15" hidden="false" customHeight="false" outlineLevel="0" collapsed="false">
      <c r="A83" s="4"/>
      <c r="B83" s="4"/>
      <c r="C83" s="5" t="n">
        <v>7</v>
      </c>
      <c r="D83" s="6" t="n">
        <v>185.33333</v>
      </c>
      <c r="E83" s="6" t="n">
        <v>235</v>
      </c>
      <c r="F83" s="6" t="n">
        <v>208.28209</v>
      </c>
      <c r="G83" s="7"/>
      <c r="H83" s="6" t="n">
        <v>199.600730957599</v>
      </c>
      <c r="I83" s="6" t="n">
        <v>253.090859453266</v>
      </c>
      <c r="J83" s="6" t="n">
        <v>224.316141135415</v>
      </c>
    </row>
    <row r="84" customFormat="false" ht="15" hidden="false" customHeight="false" outlineLevel="0" collapsed="false">
      <c r="A84" s="4"/>
      <c r="B84" s="4"/>
      <c r="C84" s="5" t="n">
        <v>8</v>
      </c>
      <c r="D84" s="6" t="n">
        <v>235.33333</v>
      </c>
      <c r="E84" s="6" t="n">
        <v>318</v>
      </c>
      <c r="F84" s="6" t="n">
        <v>273.19774</v>
      </c>
      <c r="G84" s="7"/>
      <c r="H84" s="6" t="n">
        <v>253.449849990209</v>
      </c>
      <c r="I84" s="6" t="n">
        <v>342.480397047398</v>
      </c>
      <c r="J84" s="6" t="n">
        <v>294.229152413999</v>
      </c>
    </row>
    <row r="85" customFormat="false" ht="15" hidden="false" customHeight="false" outlineLevel="0" collapsed="false">
      <c r="A85" s="4"/>
      <c r="B85" s="4"/>
      <c r="C85" s="5" t="n">
        <v>9</v>
      </c>
      <c r="D85" s="6" t="n">
        <v>318.25</v>
      </c>
      <c r="E85" s="6" t="n">
        <v>459</v>
      </c>
      <c r="F85" s="6" t="n">
        <v>378.2757</v>
      </c>
      <c r="G85" s="7"/>
      <c r="H85" s="6" t="n">
        <v>342.749642642561</v>
      </c>
      <c r="I85" s="6" t="n">
        <v>494.334912719357</v>
      </c>
      <c r="J85" s="6" t="n">
        <v>407.396263928875</v>
      </c>
    </row>
    <row r="86" customFormat="false" ht="15" hidden="false" customHeight="false" outlineLevel="0" collapsed="false">
      <c r="A86" s="4"/>
      <c r="B86" s="4"/>
      <c r="C86" s="5" t="n">
        <v>10</v>
      </c>
      <c r="D86" s="6" t="n">
        <v>460</v>
      </c>
      <c r="E86" s="6" t="n">
        <v>10470</v>
      </c>
      <c r="F86" s="6" t="n">
        <v>879.0017</v>
      </c>
      <c r="G86" s="7"/>
      <c r="H86" s="6" t="n">
        <v>495.41189510001</v>
      </c>
      <c r="I86" s="6" t="n">
        <v>11276.0055254285</v>
      </c>
      <c r="J86" s="6" t="n">
        <v>946.669343463326</v>
      </c>
    </row>
    <row r="87" customFormat="false" ht="15" hidden="false" customHeight="false" outlineLevel="0" collapsed="false">
      <c r="A87" s="4"/>
      <c r="B87" s="4"/>
      <c r="C87" s="5"/>
      <c r="D87" s="6"/>
      <c r="E87" s="6"/>
      <c r="F87" s="6"/>
      <c r="G87" s="7"/>
      <c r="H87" s="6"/>
      <c r="I87" s="6"/>
      <c r="J87" s="6"/>
    </row>
    <row r="88" customFormat="false" ht="15" hidden="false" customHeight="false" outlineLevel="0" collapsed="false">
      <c r="A88" s="4"/>
      <c r="B88" s="4"/>
      <c r="C88" s="5"/>
      <c r="D88" s="6"/>
      <c r="E88" s="6"/>
      <c r="F88" s="6"/>
      <c r="G88" s="7"/>
      <c r="H88" s="6"/>
      <c r="I88" s="6"/>
      <c r="J88" s="6"/>
    </row>
    <row r="89" customFormat="false" ht="15" hidden="false" customHeight="false" outlineLevel="0" collapsed="false">
      <c r="A89" s="4" t="s">
        <v>16</v>
      </c>
      <c r="B89" s="4" t="n">
        <v>2013</v>
      </c>
      <c r="C89" s="5" t="n">
        <v>1</v>
      </c>
      <c r="D89" s="6" t="n">
        <v>0</v>
      </c>
      <c r="E89" s="6" t="n">
        <v>41.51889</v>
      </c>
      <c r="F89" s="6" t="n">
        <v>29.455487</v>
      </c>
      <c r="G89" s="7"/>
      <c r="H89" s="6" t="n">
        <v>0</v>
      </c>
      <c r="I89" s="6" t="n">
        <v>41.6856338056516</v>
      </c>
      <c r="J89" s="6" t="n">
        <v>29.5737830334369</v>
      </c>
    </row>
    <row r="90" customFormat="false" ht="15" hidden="false" customHeight="false" outlineLevel="0" collapsed="false">
      <c r="A90" s="4"/>
      <c r="B90" s="4"/>
      <c r="C90" s="5" t="n">
        <v>2</v>
      </c>
      <c r="D90" s="6" t="n">
        <v>41.527779</v>
      </c>
      <c r="E90" s="6" t="n">
        <v>60</v>
      </c>
      <c r="F90" s="6" t="n">
        <v>51.194574</v>
      </c>
      <c r="G90" s="7"/>
      <c r="H90" s="6" t="n">
        <v>41.6945585047199</v>
      </c>
      <c r="I90" s="6" t="n">
        <v>60.240965698724</v>
      </c>
      <c r="J90" s="6" t="n">
        <v>51.4001762715798</v>
      </c>
    </row>
    <row r="91" customFormat="false" ht="15" hidden="false" customHeight="false" outlineLevel="0" collapsed="false">
      <c r="A91" s="4"/>
      <c r="B91" s="4"/>
      <c r="C91" s="5" t="n">
        <v>3</v>
      </c>
      <c r="D91" s="6" t="n">
        <v>60.002499</v>
      </c>
      <c r="E91" s="6" t="n">
        <v>77.024284</v>
      </c>
      <c r="F91" s="6" t="n">
        <v>68.561963</v>
      </c>
      <c r="G91" s="7"/>
      <c r="H91" s="6" t="n">
        <v>60.2434747349454</v>
      </c>
      <c r="I91" s="6" t="n">
        <v>77.333620840213</v>
      </c>
      <c r="J91" s="6" t="n">
        <v>68.8373143553364</v>
      </c>
    </row>
    <row r="92" customFormat="false" ht="15" hidden="false" customHeight="false" outlineLevel="0" collapsed="false">
      <c r="A92" s="4"/>
      <c r="B92" s="4"/>
      <c r="C92" s="5" t="n">
        <v>4</v>
      </c>
      <c r="D92" s="6" t="n">
        <v>77.026665</v>
      </c>
      <c r="E92" s="6" t="n">
        <v>96.666664</v>
      </c>
      <c r="F92" s="6" t="n">
        <v>86.500081</v>
      </c>
      <c r="G92" s="7"/>
      <c r="H92" s="6" t="n">
        <v>77.3360114025351</v>
      </c>
      <c r="I92" s="6" t="n">
        <v>97.0548865039013</v>
      </c>
      <c r="J92" s="6" t="n">
        <v>86.8474735409642</v>
      </c>
    </row>
    <row r="93" customFormat="false" ht="15" hidden="false" customHeight="false" outlineLevel="0" collapsed="false">
      <c r="A93" s="4"/>
      <c r="B93" s="4"/>
      <c r="C93" s="5" t="n">
        <v>5</v>
      </c>
      <c r="D93" s="6" t="n">
        <v>96.695</v>
      </c>
      <c r="E93" s="6" t="n">
        <v>115.66666</v>
      </c>
      <c r="F93" s="6" t="n">
        <v>105.74033</v>
      </c>
      <c r="G93" s="7"/>
      <c r="H93" s="6" t="n">
        <v>97.0833363039687</v>
      </c>
      <c r="I93" s="6" t="n">
        <v>116.131188292433</v>
      </c>
      <c r="J93" s="6" t="n">
        <v>106.164993208363</v>
      </c>
    </row>
    <row r="94" customFormat="false" ht="15" hidden="false" customHeight="false" outlineLevel="0" collapsed="false">
      <c r="A94" s="4"/>
      <c r="B94" s="4"/>
      <c r="C94" s="5" t="n">
        <v>6</v>
      </c>
      <c r="D94" s="6" t="n">
        <v>115.684</v>
      </c>
      <c r="E94" s="6" t="n">
        <v>140.26601</v>
      </c>
      <c r="F94" s="6" t="n">
        <v>127.627</v>
      </c>
      <c r="G94" s="7"/>
      <c r="H94" s="6" t="n">
        <v>116.14859793152</v>
      </c>
      <c r="I94" s="6" t="n">
        <v>140.829331618448</v>
      </c>
      <c r="J94" s="6" t="n">
        <v>128.139562153851</v>
      </c>
    </row>
    <row r="95" customFormat="false" ht="15" hidden="false" customHeight="false" outlineLevel="0" collapsed="false">
      <c r="A95" s="4"/>
      <c r="B95" s="4"/>
      <c r="C95" s="5" t="n">
        <v>7</v>
      </c>
      <c r="D95" s="6" t="n">
        <v>140.3075</v>
      </c>
      <c r="E95" s="6" t="n">
        <v>173.33501</v>
      </c>
      <c r="F95" s="6" t="n">
        <v>156.11267</v>
      </c>
      <c r="G95" s="7"/>
      <c r="H95" s="6" t="n">
        <v>140.870988246229</v>
      </c>
      <c r="I95" s="6" t="n">
        <v>174.0311398633</v>
      </c>
      <c r="J95" s="6" t="n">
        <v>156.739633310104</v>
      </c>
    </row>
    <row r="96" customFormat="false" ht="15" hidden="false" customHeight="false" outlineLevel="0" collapsed="false">
      <c r="A96" s="4"/>
      <c r="B96" s="4"/>
      <c r="C96" s="5" t="n">
        <v>8</v>
      </c>
      <c r="D96" s="6" t="n">
        <v>173.375</v>
      </c>
      <c r="E96" s="6" t="n">
        <v>227.22333</v>
      </c>
      <c r="F96" s="6" t="n">
        <v>196.9281</v>
      </c>
      <c r="G96" s="7"/>
      <c r="H96" s="6" t="n">
        <v>174.071290466938</v>
      </c>
      <c r="I96" s="6" t="n">
        <v>228.135880474664</v>
      </c>
      <c r="J96" s="6" t="n">
        <v>197.718981953582</v>
      </c>
    </row>
    <row r="97" customFormat="false" ht="15" hidden="false" customHeight="false" outlineLevel="0" collapsed="false">
      <c r="A97" s="4"/>
      <c r="B97" s="4"/>
      <c r="C97" s="5" t="n">
        <v>9</v>
      </c>
      <c r="D97" s="6" t="n">
        <v>227.28401</v>
      </c>
      <c r="E97" s="6" t="n">
        <v>329.33334</v>
      </c>
      <c r="F97" s="6" t="n">
        <v>270.77187</v>
      </c>
      <c r="G97" s="7"/>
      <c r="H97" s="6" t="n">
        <v>228.196804171307</v>
      </c>
      <c r="I97" s="6" t="n">
        <v>330.655973973104</v>
      </c>
      <c r="J97" s="6" t="n">
        <v>271.859315547489</v>
      </c>
    </row>
    <row r="98" customFormat="false" ht="15" hidden="false" customHeight="false" outlineLevel="0" collapsed="false">
      <c r="A98" s="4"/>
      <c r="B98" s="4"/>
      <c r="C98" s="5" t="n">
        <v>10</v>
      </c>
      <c r="D98" s="6" t="n">
        <v>329.5</v>
      </c>
      <c r="E98" s="6" t="n">
        <v>52874.25</v>
      </c>
      <c r="F98" s="6" t="n">
        <v>616.60553</v>
      </c>
      <c r="G98" s="7"/>
      <c r="H98" s="6" t="n">
        <v>330.823303295493</v>
      </c>
      <c r="I98" s="6" t="n">
        <v>53086.5980099293</v>
      </c>
      <c r="J98" s="6" t="n">
        <v>619.081876372893</v>
      </c>
    </row>
    <row r="99" customFormat="false" ht="15" hidden="false" customHeight="false" outlineLevel="0" collapsed="false">
      <c r="A99" s="4"/>
      <c r="B99" s="4"/>
      <c r="C99" s="5"/>
      <c r="D99" s="6"/>
      <c r="E99" s="6"/>
      <c r="F99" s="6"/>
      <c r="G99" s="7"/>
      <c r="H99" s="6"/>
      <c r="I99" s="6"/>
      <c r="J99" s="6"/>
    </row>
    <row r="100" customFormat="false" ht="15" hidden="false" customHeight="false" outlineLevel="0" collapsed="false">
      <c r="A100" s="4"/>
      <c r="B100" s="4"/>
      <c r="C100" s="5"/>
      <c r="D100" s="6"/>
      <c r="E100" s="6"/>
      <c r="F100" s="6"/>
      <c r="G100" s="7"/>
      <c r="H100" s="6"/>
      <c r="I100" s="6"/>
      <c r="J100" s="6"/>
    </row>
    <row r="101" customFormat="false" ht="15" hidden="false" customHeight="false" outlineLevel="0" collapsed="false">
      <c r="A101" s="4" t="s">
        <v>17</v>
      </c>
      <c r="B101" s="4" t="n">
        <v>2006</v>
      </c>
      <c r="C101" s="5" t="n">
        <v>1</v>
      </c>
      <c r="D101" s="6" t="n">
        <v>0</v>
      </c>
      <c r="E101" s="6" t="n">
        <v>138.60001</v>
      </c>
      <c r="F101" s="6" t="n">
        <v>87.106543</v>
      </c>
      <c r="G101" s="7"/>
      <c r="H101" s="6" t="n">
        <v>0</v>
      </c>
      <c r="I101" s="6" t="n">
        <v>212.424846222825</v>
      </c>
      <c r="J101" s="6" t="n">
        <v>133.503554594094</v>
      </c>
    </row>
    <row r="102" customFormat="false" ht="15" hidden="false" customHeight="false" outlineLevel="0" collapsed="false">
      <c r="A102" s="4"/>
      <c r="B102" s="4"/>
      <c r="C102" s="5" t="n">
        <v>2</v>
      </c>
      <c r="D102" s="6" t="n">
        <v>138.66667</v>
      </c>
      <c r="E102" s="6" t="n">
        <v>237.5</v>
      </c>
      <c r="F102" s="6" t="n">
        <v>186.3085</v>
      </c>
      <c r="G102" s="7"/>
      <c r="H102" s="6" t="n">
        <v>212.527012451018</v>
      </c>
      <c r="I102" s="6" t="n">
        <v>364.00358829643</v>
      </c>
      <c r="J102" s="6" t="n">
        <v>285.545105390002</v>
      </c>
    </row>
    <row r="103" customFormat="false" ht="15" hidden="false" customHeight="false" outlineLevel="0" collapsed="false">
      <c r="A103" s="4"/>
      <c r="B103" s="4"/>
      <c r="C103" s="5" t="n">
        <v>3</v>
      </c>
      <c r="D103" s="6" t="n">
        <v>237.57143</v>
      </c>
      <c r="E103" s="6" t="n">
        <v>337.66666</v>
      </c>
      <c r="F103" s="6" t="n">
        <v>288.65125</v>
      </c>
      <c r="G103" s="7"/>
      <c r="H103" s="6" t="n">
        <v>364.113065249322</v>
      </c>
      <c r="I103" s="6" t="n">
        <v>517.523687949771</v>
      </c>
      <c r="J103" s="6" t="n">
        <v>442.400382173683</v>
      </c>
    </row>
    <row r="104" customFormat="false" ht="15" hidden="false" customHeight="false" outlineLevel="0" collapsed="false">
      <c r="A104" s="4"/>
      <c r="B104" s="4"/>
      <c r="C104" s="5" t="n">
        <v>4</v>
      </c>
      <c r="D104" s="6" t="n">
        <v>337.72726</v>
      </c>
      <c r="E104" s="6" t="n">
        <v>458</v>
      </c>
      <c r="F104" s="6" t="n">
        <v>395.07701</v>
      </c>
      <c r="G104" s="7"/>
      <c r="H104" s="6" t="n">
        <v>517.616566339037</v>
      </c>
      <c r="I104" s="6" t="n">
        <v>701.952182904273</v>
      </c>
      <c r="J104" s="6" t="n">
        <v>605.513470709156</v>
      </c>
    </row>
    <row r="105" customFormat="false" ht="15" hidden="false" customHeight="false" outlineLevel="0" collapsed="false">
      <c r="A105" s="4"/>
      <c r="B105" s="4"/>
      <c r="C105" s="5" t="n">
        <v>5</v>
      </c>
      <c r="D105" s="6" t="n">
        <v>458.14285</v>
      </c>
      <c r="E105" s="6" t="n">
        <v>591</v>
      </c>
      <c r="F105" s="6" t="n">
        <v>522.66402</v>
      </c>
      <c r="G105" s="7"/>
      <c r="H105" s="6" t="n">
        <v>702.171121483591</v>
      </c>
      <c r="I105" s="6" t="n">
        <v>905.794192350274</v>
      </c>
      <c r="J105" s="6" t="n">
        <v>801.05927896184</v>
      </c>
    </row>
    <row r="106" customFormat="false" ht="15" hidden="false" customHeight="false" outlineLevel="0" collapsed="false">
      <c r="A106" s="4"/>
      <c r="B106" s="4"/>
      <c r="C106" s="5" t="n">
        <v>6</v>
      </c>
      <c r="D106" s="6" t="n">
        <v>591.20001</v>
      </c>
      <c r="E106" s="6" t="n">
        <v>773.40002</v>
      </c>
      <c r="F106" s="6" t="n">
        <v>679.31958</v>
      </c>
      <c r="G106" s="7"/>
      <c r="H106" s="6" t="n">
        <v>906.100737014253</v>
      </c>
      <c r="I106" s="6" t="n">
        <v>1185.34897881487</v>
      </c>
      <c r="J106" s="6" t="n">
        <v>1041.15690408431</v>
      </c>
    </row>
    <row r="107" customFormat="false" ht="15" hidden="false" customHeight="false" outlineLevel="0" collapsed="false">
      <c r="A107" s="4"/>
      <c r="B107" s="4"/>
      <c r="C107" s="5" t="n">
        <v>7</v>
      </c>
      <c r="D107" s="6" t="n">
        <v>773.79999</v>
      </c>
      <c r="E107" s="6" t="n">
        <v>1014</v>
      </c>
      <c r="F107" s="6" t="n">
        <v>891.39208</v>
      </c>
      <c r="G107" s="7"/>
      <c r="H107" s="6" t="n">
        <v>1185.96199151049</v>
      </c>
      <c r="I107" s="6" t="n">
        <v>1554.10374118981</v>
      </c>
      <c r="J107" s="6" t="n">
        <v>1366.18911873271</v>
      </c>
    </row>
    <row r="108" customFormat="false" ht="15" hidden="false" customHeight="false" outlineLevel="0" collapsed="false">
      <c r="A108" s="4"/>
      <c r="B108" s="4"/>
      <c r="C108" s="5" t="n">
        <v>8</v>
      </c>
      <c r="D108" s="6" t="n">
        <v>1014.75</v>
      </c>
      <c r="E108" s="6" t="n">
        <v>1419.3334</v>
      </c>
      <c r="F108" s="6" t="n">
        <v>1186.5426</v>
      </c>
      <c r="G108" s="7"/>
      <c r="H108" s="6" t="n">
        <v>1555.25322620548</v>
      </c>
      <c r="I108" s="6" t="n">
        <v>2175.33663405883</v>
      </c>
      <c r="J108" s="6" t="n">
        <v>1818.55058554348</v>
      </c>
    </row>
    <row r="109" customFormat="false" ht="15" hidden="false" customHeight="false" outlineLevel="0" collapsed="false">
      <c r="A109" s="4"/>
      <c r="B109" s="4"/>
      <c r="C109" s="5" t="n">
        <v>9</v>
      </c>
      <c r="D109" s="6" t="n">
        <v>1420</v>
      </c>
      <c r="E109" s="6" t="n">
        <v>2268.2</v>
      </c>
      <c r="F109" s="6" t="n">
        <v>1785.1245</v>
      </c>
      <c r="G109" s="7"/>
      <c r="H109" s="6" t="n">
        <v>2176.35829634076</v>
      </c>
      <c r="I109" s="6" t="n">
        <v>3476.34921673247</v>
      </c>
      <c r="J109" s="6" t="n">
        <v>2735.96515181419</v>
      </c>
    </row>
    <row r="110" customFormat="false" ht="15" hidden="false" customHeight="false" outlineLevel="0" collapsed="false">
      <c r="A110" s="4"/>
      <c r="B110" s="4"/>
      <c r="C110" s="5" t="n">
        <v>10</v>
      </c>
      <c r="D110" s="6" t="n">
        <v>2268.25</v>
      </c>
      <c r="E110" s="6" t="n">
        <v>80524.75</v>
      </c>
      <c r="F110" s="6" t="n">
        <v>5007.8444</v>
      </c>
      <c r="G110" s="7"/>
      <c r="H110" s="6" t="n">
        <v>3476.42584906685</v>
      </c>
      <c r="I110" s="6" t="n">
        <v>123415.991354412</v>
      </c>
      <c r="J110" s="6" t="n">
        <v>7675.2561314955</v>
      </c>
    </row>
    <row r="111" customFormat="false" ht="15" hidden="false" customHeight="false" outlineLevel="0" collapsed="false">
      <c r="A111" s="4"/>
      <c r="B111" s="4"/>
      <c r="C111" s="5"/>
      <c r="D111" s="6"/>
      <c r="E111" s="6"/>
      <c r="F111" s="6"/>
      <c r="G111" s="7"/>
      <c r="H111" s="6"/>
      <c r="I111" s="6"/>
      <c r="J111" s="6"/>
    </row>
    <row r="112" customFormat="false" ht="15" hidden="false" customHeight="false" outlineLevel="0" collapsed="false">
      <c r="A112" s="4"/>
      <c r="B112" s="4"/>
      <c r="C112" s="5"/>
      <c r="D112" s="6"/>
      <c r="E112" s="6"/>
      <c r="F112" s="6"/>
      <c r="G112" s="7"/>
      <c r="H112" s="6"/>
      <c r="I112" s="6"/>
      <c r="J112" s="6"/>
    </row>
    <row r="113" customFormat="false" ht="15" hidden="false" customHeight="false" outlineLevel="0" collapsed="false">
      <c r="A113" s="4" t="s">
        <v>18</v>
      </c>
      <c r="B113" s="4" t="n">
        <v>2010</v>
      </c>
      <c r="C113" s="5" t="n">
        <v>1</v>
      </c>
      <c r="D113" s="6" t="n">
        <v>0</v>
      </c>
      <c r="E113" s="6" t="n">
        <v>366.75</v>
      </c>
      <c r="F113" s="6" t="n">
        <v>232.82759</v>
      </c>
      <c r="G113" s="7"/>
      <c r="H113" s="6" t="n">
        <v>0</v>
      </c>
      <c r="I113" s="6" t="n">
        <v>474.224154242034</v>
      </c>
      <c r="J113" s="6" t="n">
        <v>301.056487939908</v>
      </c>
    </row>
    <row r="114" customFormat="false" ht="15" hidden="false" customHeight="false" outlineLevel="0" collapsed="false">
      <c r="A114" s="4"/>
      <c r="B114" s="4"/>
      <c r="C114" s="5" t="n">
        <v>2</v>
      </c>
      <c r="D114" s="6" t="n">
        <v>367</v>
      </c>
      <c r="E114" s="6" t="n">
        <v>601.16669</v>
      </c>
      <c r="F114" s="6" t="n">
        <v>485.9653</v>
      </c>
      <c r="G114" s="7"/>
      <c r="H114" s="6" t="n">
        <v>474.547415424203</v>
      </c>
      <c r="I114" s="6" t="n">
        <v>777.335419560282</v>
      </c>
      <c r="J114" s="6" t="n">
        <v>628.374869484599</v>
      </c>
    </row>
    <row r="115" customFormat="false" ht="15" hidden="false" customHeight="false" outlineLevel="0" collapsed="false">
      <c r="A115" s="4"/>
      <c r="B115" s="4"/>
      <c r="C115" s="5" t="n">
        <v>3</v>
      </c>
      <c r="D115" s="6" t="n">
        <v>601.5</v>
      </c>
      <c r="E115" s="6" t="n">
        <v>866.66669</v>
      </c>
      <c r="F115" s="6" t="n">
        <v>730.11192</v>
      </c>
      <c r="G115" s="7"/>
      <c r="H115" s="6" t="n">
        <v>777.766404298797</v>
      </c>
      <c r="I115" s="6" t="n">
        <v>1120.63879502384</v>
      </c>
      <c r="J115" s="6" t="n">
        <v>944.067369499735</v>
      </c>
    </row>
    <row r="116" customFormat="false" ht="15" hidden="false" customHeight="false" outlineLevel="0" collapsed="false">
      <c r="A116" s="4"/>
      <c r="B116" s="4"/>
      <c r="C116" s="5" t="n">
        <v>4</v>
      </c>
      <c r="D116" s="6" t="n">
        <v>866.75</v>
      </c>
      <c r="E116" s="6" t="n">
        <v>1158.8572</v>
      </c>
      <c r="F116" s="6" t="n">
        <v>1007.0399</v>
      </c>
      <c r="G116" s="7"/>
      <c r="H116" s="6" t="n">
        <v>1120.74651858019</v>
      </c>
      <c r="I116" s="6" t="n">
        <v>1498.45419374858</v>
      </c>
      <c r="J116" s="6" t="n">
        <v>1302.14763426171</v>
      </c>
    </row>
    <row r="117" customFormat="false" ht="15" hidden="false" customHeight="false" outlineLevel="0" collapsed="false">
      <c r="A117" s="4"/>
      <c r="B117" s="4"/>
      <c r="C117" s="5" t="n">
        <v>5</v>
      </c>
      <c r="D117" s="6" t="n">
        <v>1160.2</v>
      </c>
      <c r="E117" s="6" t="n">
        <v>1503.75</v>
      </c>
      <c r="F117" s="6" t="n">
        <v>1324.9337</v>
      </c>
      <c r="G117" s="7"/>
      <c r="H117" s="6" t="n">
        <v>1500.19049421025</v>
      </c>
      <c r="I117" s="6" t="n">
        <v>1944.41601074699</v>
      </c>
      <c r="J117" s="6" t="n">
        <v>1713.19853663059</v>
      </c>
    </row>
    <row r="118" customFormat="false" ht="15" hidden="false" customHeight="false" outlineLevel="0" collapsed="false">
      <c r="A118" s="4"/>
      <c r="B118" s="4"/>
      <c r="C118" s="5" t="n">
        <v>6</v>
      </c>
      <c r="D118" s="6" t="n">
        <v>1506.8</v>
      </c>
      <c r="E118" s="6" t="n">
        <v>2000</v>
      </c>
      <c r="F118" s="6" t="n">
        <v>1752.6217</v>
      </c>
      <c r="G118" s="7"/>
      <c r="H118" s="6" t="n">
        <v>1948.35979716945</v>
      </c>
      <c r="I118" s="6" t="n">
        <v>2586.08945735261</v>
      </c>
      <c r="J118" s="6" t="n">
        <v>2266.2182505487</v>
      </c>
    </row>
    <row r="119" customFormat="false" ht="15" hidden="false" customHeight="false" outlineLevel="0" collapsed="false">
      <c r="A119" s="4"/>
      <c r="B119" s="4"/>
      <c r="C119" s="5" t="n">
        <v>7</v>
      </c>
      <c r="D119" s="6" t="n">
        <v>2001</v>
      </c>
      <c r="E119" s="6" t="n">
        <v>2586.6001</v>
      </c>
      <c r="F119" s="6" t="n">
        <v>2290.3814</v>
      </c>
      <c r="G119" s="7"/>
      <c r="H119" s="6" t="n">
        <v>2587.38250208128</v>
      </c>
      <c r="I119" s="6" t="n">
        <v>3344.5896244986</v>
      </c>
      <c r="J119" s="6" t="n">
        <v>2961.56559592825</v>
      </c>
    </row>
    <row r="120" customFormat="false" ht="15" hidden="false" customHeight="false" outlineLevel="0" collapsed="false">
      <c r="A120" s="4"/>
      <c r="B120" s="4"/>
      <c r="C120" s="5" t="n">
        <v>8</v>
      </c>
      <c r="D120" s="6" t="n">
        <v>2587</v>
      </c>
      <c r="E120" s="6" t="n">
        <v>3555.6667</v>
      </c>
      <c r="F120" s="6" t="n">
        <v>3042.3224</v>
      </c>
      <c r="G120" s="7"/>
      <c r="H120" s="6" t="n">
        <v>3345.1067130856</v>
      </c>
      <c r="I120" s="6" t="n">
        <v>4597.63608336487</v>
      </c>
      <c r="J120" s="6" t="n">
        <v>3933.85894225384</v>
      </c>
    </row>
    <row r="121" customFormat="false" ht="15" hidden="false" customHeight="false" outlineLevel="0" collapsed="false">
      <c r="A121" s="4"/>
      <c r="B121" s="4"/>
      <c r="C121" s="5" t="n">
        <v>9</v>
      </c>
      <c r="D121" s="6" t="n">
        <v>3560</v>
      </c>
      <c r="E121" s="6" t="n">
        <v>5666.5</v>
      </c>
      <c r="F121" s="6" t="n">
        <v>4467.8635</v>
      </c>
      <c r="G121" s="7"/>
      <c r="H121" s="6" t="n">
        <v>4603.23923408764</v>
      </c>
      <c r="I121" s="6" t="n">
        <v>7327.03795504427</v>
      </c>
      <c r="J121" s="6" t="n">
        <v>5777.14734712026</v>
      </c>
    </row>
    <row r="122" customFormat="false" ht="15" hidden="false" customHeight="false" outlineLevel="0" collapsed="false">
      <c r="A122" s="4"/>
      <c r="B122" s="4"/>
      <c r="C122" s="5" t="n">
        <v>10</v>
      </c>
      <c r="D122" s="6" t="n">
        <v>5666.6665</v>
      </c>
      <c r="E122" s="6" t="n">
        <v>83415</v>
      </c>
      <c r="F122" s="6" t="n">
        <v>11169.242</v>
      </c>
      <c r="G122" s="7"/>
      <c r="H122" s="6" t="n">
        <v>7327.2532469916</v>
      </c>
      <c r="I122" s="6" t="n">
        <v>107859.326042534</v>
      </c>
      <c r="J122" s="6" t="n">
        <v>14442.32949141</v>
      </c>
    </row>
    <row r="123" customFormat="false" ht="15" hidden="false" customHeight="false" outlineLevel="0" collapsed="false">
      <c r="A123" s="4"/>
      <c r="B123" s="4"/>
      <c r="C123" s="5"/>
      <c r="D123" s="6"/>
      <c r="E123" s="6"/>
      <c r="F123" s="6"/>
      <c r="G123" s="7"/>
      <c r="H123" s="6"/>
      <c r="I123" s="6"/>
      <c r="J123" s="6"/>
    </row>
    <row r="124" customFormat="false" ht="15" hidden="false" customHeight="false" outlineLevel="0" collapsed="false">
      <c r="A124" s="4"/>
      <c r="B124" s="4"/>
      <c r="C124" s="5"/>
      <c r="D124" s="6"/>
      <c r="E124" s="6"/>
      <c r="F124" s="6"/>
      <c r="G124" s="7"/>
      <c r="H124" s="6"/>
      <c r="I124" s="6"/>
      <c r="J124" s="6"/>
    </row>
    <row r="125" customFormat="false" ht="15" hidden="false" customHeight="false" outlineLevel="0" collapsed="false">
      <c r="A125" s="4" t="s">
        <v>19</v>
      </c>
      <c r="B125" s="4" t="n">
        <v>2012</v>
      </c>
      <c r="C125" s="5" t="n">
        <v>1</v>
      </c>
      <c r="D125" s="6" t="n">
        <v>76.411911</v>
      </c>
      <c r="E125" s="6" t="n">
        <v>944.47418</v>
      </c>
      <c r="F125" s="6" t="n">
        <v>669.86562</v>
      </c>
      <c r="G125" s="7"/>
      <c r="H125" s="6" t="n">
        <v>84.7808106611976</v>
      </c>
      <c r="I125" s="6" t="n">
        <v>1047.91629447626</v>
      </c>
      <c r="J125" s="6" t="n">
        <v>743.231644836965</v>
      </c>
    </row>
    <row r="126" customFormat="false" ht="15" hidden="false" customHeight="false" outlineLevel="0" collapsed="false">
      <c r="A126" s="4"/>
      <c r="B126" s="4"/>
      <c r="C126" s="5" t="n">
        <v>2</v>
      </c>
      <c r="D126" s="6" t="n">
        <v>945.28082</v>
      </c>
      <c r="E126" s="6" t="n">
        <v>1342.7367</v>
      </c>
      <c r="F126" s="6" t="n">
        <v>1147.791</v>
      </c>
      <c r="G126" s="7"/>
      <c r="H126" s="6" t="n">
        <v>1048.81128050942</v>
      </c>
      <c r="I126" s="6" t="n">
        <v>1489.79791816149</v>
      </c>
      <c r="J126" s="6" t="n">
        <v>1273.50108348457</v>
      </c>
    </row>
    <row r="127" customFormat="false" ht="15" hidden="false" customHeight="false" outlineLevel="0" collapsed="false">
      <c r="A127" s="4"/>
      <c r="B127" s="4"/>
      <c r="C127" s="5" t="n">
        <v>3</v>
      </c>
      <c r="D127" s="6" t="n">
        <v>1342.8225</v>
      </c>
      <c r="E127" s="6" t="n">
        <v>1729.5166</v>
      </c>
      <c r="F127" s="6" t="n">
        <v>1538.485</v>
      </c>
      <c r="G127" s="7"/>
      <c r="H127" s="6" t="n">
        <v>1489.89311527749</v>
      </c>
      <c r="I127" s="6" t="n">
        <v>1918.93930515621</v>
      </c>
      <c r="J127" s="6" t="n">
        <v>1706.98525639664</v>
      </c>
    </row>
    <row r="128" customFormat="false" ht="15" hidden="false" customHeight="false" outlineLevel="0" collapsed="false">
      <c r="A128" s="4"/>
      <c r="B128" s="4"/>
      <c r="C128" s="5" t="n">
        <v>4</v>
      </c>
      <c r="D128" s="6" t="n">
        <v>1729.5283</v>
      </c>
      <c r="E128" s="6" t="n">
        <v>2129.6709</v>
      </c>
      <c r="F128" s="6" t="n">
        <v>1922.6677</v>
      </c>
      <c r="G128" s="7"/>
      <c r="H128" s="6" t="n">
        <v>1918.95228658112</v>
      </c>
      <c r="I128" s="6" t="n">
        <v>2362.91990320151</v>
      </c>
      <c r="J128" s="6" t="n">
        <v>2133.24498896645</v>
      </c>
    </row>
    <row r="129" customFormat="false" ht="15" hidden="false" customHeight="false" outlineLevel="0" collapsed="false">
      <c r="A129" s="4"/>
      <c r="B129" s="4"/>
      <c r="C129" s="5" t="n">
        <v>5</v>
      </c>
      <c r="D129" s="6" t="n">
        <v>2129.9189</v>
      </c>
      <c r="E129" s="6" t="n">
        <v>2613.7971</v>
      </c>
      <c r="F129" s="6" t="n">
        <v>2354.5502</v>
      </c>
      <c r="G129" s="7"/>
      <c r="H129" s="6" t="n">
        <v>2363.19506502862</v>
      </c>
      <c r="I129" s="6" t="n">
        <v>2900.06929733621</v>
      </c>
      <c r="J129" s="6" t="n">
        <v>2612.428770411</v>
      </c>
    </row>
    <row r="130" customFormat="false" ht="15" hidden="false" customHeight="false" outlineLevel="0" collapsed="false">
      <c r="A130" s="4"/>
      <c r="B130" s="4"/>
      <c r="C130" s="5" t="n">
        <v>6</v>
      </c>
      <c r="D130" s="6" t="n">
        <v>2614.6467</v>
      </c>
      <c r="E130" s="6" t="n">
        <v>3262.9258</v>
      </c>
      <c r="F130" s="6" t="n">
        <v>2908.6279</v>
      </c>
      <c r="G130" s="7"/>
      <c r="H130" s="6" t="n">
        <v>2901.01194849878</v>
      </c>
      <c r="I130" s="6" t="n">
        <v>3620.2928421897</v>
      </c>
      <c r="J130" s="6" t="n">
        <v>3227.19099740585</v>
      </c>
    </row>
    <row r="131" customFormat="false" ht="15" hidden="false" customHeight="false" outlineLevel="0" collapsed="false">
      <c r="A131" s="4"/>
      <c r="B131" s="4"/>
      <c r="C131" s="5" t="n">
        <v>7</v>
      </c>
      <c r="D131" s="6" t="n">
        <v>3263.5244</v>
      </c>
      <c r="E131" s="6" t="n">
        <v>4123.4214</v>
      </c>
      <c r="F131" s="6" t="n">
        <v>3672.4464</v>
      </c>
      <c r="G131" s="7"/>
      <c r="H131" s="6" t="n">
        <v>3620.95700295466</v>
      </c>
      <c r="I131" s="6" t="n">
        <v>4575.0329289596</v>
      </c>
      <c r="J131" s="6" t="n">
        <v>4074.66557015956</v>
      </c>
    </row>
    <row r="132" customFormat="false" ht="15" hidden="false" customHeight="false" outlineLevel="0" collapsed="false">
      <c r="A132" s="4"/>
      <c r="B132" s="4"/>
      <c r="C132" s="5" t="n">
        <v>8</v>
      </c>
      <c r="D132" s="6" t="n">
        <v>4125.9565</v>
      </c>
      <c r="E132" s="6" t="n">
        <v>5543.6885</v>
      </c>
      <c r="F132" s="6" t="n">
        <v>4778.8063</v>
      </c>
      <c r="G132" s="7"/>
      <c r="H132" s="6" t="n">
        <v>4577.84568197539</v>
      </c>
      <c r="I132" s="6" t="n">
        <v>6150.85264760828</v>
      </c>
      <c r="J132" s="6" t="n">
        <v>5302.19787471142</v>
      </c>
    </row>
    <row r="133" customFormat="false" ht="15" hidden="false" customHeight="false" outlineLevel="0" collapsed="false">
      <c r="A133" s="4"/>
      <c r="B133" s="4"/>
      <c r="C133" s="5" t="n">
        <v>9</v>
      </c>
      <c r="D133" s="6" t="n">
        <v>5543.9673</v>
      </c>
      <c r="E133" s="6" t="n">
        <v>8940.9814</v>
      </c>
      <c r="F133" s="6" t="n">
        <v>6945.4685</v>
      </c>
      <c r="G133" s="7"/>
      <c r="H133" s="6" t="n">
        <v>6151.16198275909</v>
      </c>
      <c r="I133" s="6" t="n">
        <v>9920.22894439441</v>
      </c>
      <c r="J133" s="6" t="n">
        <v>7706.16049442622</v>
      </c>
    </row>
    <row r="134" customFormat="false" ht="15" hidden="false" customHeight="false" outlineLevel="0" collapsed="false">
      <c r="A134" s="4"/>
      <c r="B134" s="4"/>
      <c r="C134" s="5" t="n">
        <v>10</v>
      </c>
      <c r="D134" s="6" t="n">
        <v>8941.1963</v>
      </c>
      <c r="E134" s="6" t="n">
        <v>264298.13</v>
      </c>
      <c r="F134" s="6" t="n">
        <v>17787.813</v>
      </c>
      <c r="G134" s="7"/>
      <c r="H134" s="6" t="n">
        <v>9920.46738099379</v>
      </c>
      <c r="I134" s="6" t="n">
        <v>293244.985296057</v>
      </c>
      <c r="J134" s="6" t="n">
        <v>19735.9964735051</v>
      </c>
    </row>
    <row r="135" customFormat="false" ht="15" hidden="false" customHeight="false" outlineLevel="0" collapsed="false">
      <c r="A135" s="4"/>
      <c r="B135" s="4"/>
      <c r="C135" s="5"/>
      <c r="D135" s="6"/>
      <c r="E135" s="6"/>
      <c r="F135" s="6"/>
      <c r="G135" s="7"/>
      <c r="H135" s="6"/>
      <c r="I135" s="6"/>
      <c r="J135" s="6"/>
    </row>
    <row r="136" customFormat="false" ht="15" hidden="false" customHeight="false" outlineLevel="0" collapsed="false">
      <c r="A136" s="4"/>
      <c r="B136" s="4"/>
      <c r="C136" s="5"/>
      <c r="D136" s="6"/>
      <c r="E136" s="6"/>
      <c r="F136" s="6"/>
      <c r="G136" s="7"/>
      <c r="H136" s="6"/>
      <c r="I136" s="6"/>
      <c r="J136" s="6"/>
    </row>
    <row r="137" customFormat="false" ht="15" hidden="false" customHeight="false" outlineLevel="0" collapsed="false">
      <c r="A137" s="4" t="s">
        <v>20</v>
      </c>
      <c r="B137" s="4" t="n">
        <v>2009</v>
      </c>
      <c r="C137" s="5" t="n">
        <v>1</v>
      </c>
      <c r="D137" s="6" t="n">
        <v>0</v>
      </c>
      <c r="E137" s="6" t="n">
        <v>380.25</v>
      </c>
      <c r="F137" s="6" t="n">
        <v>234.75361</v>
      </c>
      <c r="G137" s="7"/>
      <c r="H137" s="6" t="n">
        <v>0</v>
      </c>
      <c r="I137" s="6" t="n">
        <v>553.811503860651</v>
      </c>
      <c r="J137" s="6" t="n">
        <v>341.904667431471</v>
      </c>
    </row>
    <row r="138" customFormat="false" ht="15" hidden="false" customHeight="false" outlineLevel="0" collapsed="false">
      <c r="A138" s="4"/>
      <c r="B138" s="4"/>
      <c r="C138" s="5" t="n">
        <v>2</v>
      </c>
      <c r="D138" s="6" t="n">
        <v>381</v>
      </c>
      <c r="E138" s="6" t="n">
        <v>597</v>
      </c>
      <c r="F138" s="6" t="n">
        <v>483.79876</v>
      </c>
      <c r="G138" s="7"/>
      <c r="H138" s="6" t="n">
        <v>554.90383424302</v>
      </c>
      <c r="I138" s="6" t="n">
        <v>869.494984365046</v>
      </c>
      <c r="J138" s="6" t="n">
        <v>704.624112666715</v>
      </c>
    </row>
    <row r="139" customFormat="false" ht="15" hidden="false" customHeight="false" outlineLevel="0" collapsed="false">
      <c r="A139" s="4"/>
      <c r="B139" s="4"/>
      <c r="C139" s="5" t="n">
        <v>3</v>
      </c>
      <c r="D139" s="6" t="n">
        <v>597.83331</v>
      </c>
      <c r="E139" s="6" t="n">
        <v>777.5</v>
      </c>
      <c r="F139" s="6" t="n">
        <v>677.84371</v>
      </c>
      <c r="G139" s="7"/>
      <c r="H139" s="6" t="n">
        <v>870.708650806288</v>
      </c>
      <c r="I139" s="6" t="n">
        <v>1132.38249638831</v>
      </c>
      <c r="J139" s="6" t="n">
        <v>987.239038573526</v>
      </c>
    </row>
    <row r="140" customFormat="false" ht="15" hidden="false" customHeight="false" outlineLevel="0" collapsed="false">
      <c r="A140" s="4"/>
      <c r="B140" s="4"/>
      <c r="C140" s="5" t="n">
        <v>4</v>
      </c>
      <c r="D140" s="6" t="n">
        <v>778</v>
      </c>
      <c r="E140" s="6" t="n">
        <v>1000</v>
      </c>
      <c r="F140" s="6" t="n">
        <v>889.31385</v>
      </c>
      <c r="G140" s="7"/>
      <c r="H140" s="6" t="n">
        <v>1133.11071664323</v>
      </c>
      <c r="I140" s="6" t="n">
        <v>1456.4405098242</v>
      </c>
      <c r="J140" s="6" t="n">
        <v>1295.23271708772</v>
      </c>
    </row>
    <row r="141" customFormat="false" ht="15" hidden="false" customHeight="false" outlineLevel="0" collapsed="false">
      <c r="A141" s="4"/>
      <c r="B141" s="4"/>
      <c r="C141" s="5" t="n">
        <v>5</v>
      </c>
      <c r="D141" s="6" t="n">
        <v>1001.3333</v>
      </c>
      <c r="E141" s="6" t="n">
        <v>1232.25</v>
      </c>
      <c r="F141" s="6" t="n">
        <v>1115.321</v>
      </c>
      <c r="G141" s="7"/>
      <c r="H141" s="6" t="n">
        <v>1458.38238195595</v>
      </c>
      <c r="I141" s="6" t="n">
        <v>1794.69881823087</v>
      </c>
      <c r="J141" s="6" t="n">
        <v>1624.39868585763</v>
      </c>
    </row>
    <row r="142" customFormat="false" ht="15" hidden="false" customHeight="false" outlineLevel="0" collapsed="false">
      <c r="A142" s="4"/>
      <c r="B142" s="4"/>
      <c r="C142" s="5" t="n">
        <v>6</v>
      </c>
      <c r="D142" s="6" t="n">
        <v>1232.2858</v>
      </c>
      <c r="E142" s="6" t="n">
        <v>1493</v>
      </c>
      <c r="F142" s="6" t="n">
        <v>1361.7359</v>
      </c>
      <c r="G142" s="7"/>
      <c r="H142" s="6" t="n">
        <v>1794.75095880112</v>
      </c>
      <c r="I142" s="6" t="n">
        <v>2174.46568116753</v>
      </c>
      <c r="J142" s="6" t="n">
        <v>1983.28732844191</v>
      </c>
    </row>
    <row r="143" customFormat="false" ht="15" hidden="false" customHeight="false" outlineLevel="0" collapsed="false">
      <c r="A143" s="4"/>
      <c r="B143" s="4"/>
      <c r="C143" s="5" t="n">
        <v>7</v>
      </c>
      <c r="D143" s="6" t="n">
        <v>1493.6</v>
      </c>
      <c r="E143" s="6" t="n">
        <v>1850</v>
      </c>
      <c r="F143" s="6" t="n">
        <v>1659.1618</v>
      </c>
      <c r="G143" s="7"/>
      <c r="H143" s="6" t="n">
        <v>2175.33954547342</v>
      </c>
      <c r="I143" s="6" t="n">
        <v>2694.41494317477</v>
      </c>
      <c r="J143" s="6" t="n">
        <v>2416.47045787283</v>
      </c>
    </row>
    <row r="144" customFormat="false" ht="15" hidden="false" customHeight="false" outlineLevel="0" collapsed="false">
      <c r="A144" s="4"/>
      <c r="B144" s="4"/>
      <c r="C144" s="5" t="n">
        <v>8</v>
      </c>
      <c r="D144" s="6" t="n">
        <v>1851</v>
      </c>
      <c r="E144" s="6" t="n">
        <v>2438</v>
      </c>
      <c r="F144" s="6" t="n">
        <v>2112.6636</v>
      </c>
      <c r="G144" s="7"/>
      <c r="H144" s="6" t="n">
        <v>2695.87138368459</v>
      </c>
      <c r="I144" s="6" t="n">
        <v>3550.80196295139</v>
      </c>
      <c r="J144" s="6" t="n">
        <v>3076.96885067102</v>
      </c>
    </row>
    <row r="145" customFormat="false" ht="15" hidden="false" customHeight="false" outlineLevel="0" collapsed="false">
      <c r="A145" s="4"/>
      <c r="B145" s="4"/>
      <c r="C145" s="5" t="n">
        <v>9</v>
      </c>
      <c r="D145" s="6" t="n">
        <v>2438.8</v>
      </c>
      <c r="E145" s="6" t="n">
        <v>3750</v>
      </c>
      <c r="F145" s="6" t="n">
        <v>3000.2714</v>
      </c>
      <c r="G145" s="7"/>
      <c r="H145" s="6" t="n">
        <v>3551.96711535925</v>
      </c>
      <c r="I145" s="6" t="n">
        <v>5461.65191184074</v>
      </c>
      <c r="J145" s="6" t="n">
        <v>4369.71680742696</v>
      </c>
    </row>
    <row r="146" customFormat="false" ht="15" hidden="false" customHeight="false" outlineLevel="0" collapsed="false">
      <c r="A146" s="4"/>
      <c r="B146" s="4"/>
      <c r="C146" s="5" t="n">
        <v>10</v>
      </c>
      <c r="D146" s="6" t="n">
        <v>3752.5</v>
      </c>
      <c r="E146" s="6" t="n">
        <v>55183</v>
      </c>
      <c r="F146" s="6" t="n">
        <v>7442.955</v>
      </c>
      <c r="G146" s="7"/>
      <c r="H146" s="6" t="n">
        <v>5465.2930131153</v>
      </c>
      <c r="I146" s="6" t="n">
        <v>80370.7566536287</v>
      </c>
      <c r="J146" s="6" t="n">
        <v>10840.2211747986</v>
      </c>
    </row>
    <row r="147" customFormat="false" ht="15" hidden="false" customHeight="false" outlineLevel="0" collapsed="false">
      <c r="A147" s="4"/>
      <c r="B147" s="4"/>
      <c r="C147" s="5"/>
      <c r="D147" s="6"/>
      <c r="E147" s="6"/>
      <c r="F147" s="6"/>
      <c r="G147" s="7"/>
      <c r="H147" s="6"/>
      <c r="I147" s="6"/>
      <c r="J147" s="6"/>
    </row>
    <row r="148" customFormat="false" ht="15" hidden="false" customHeight="false" outlineLevel="0" collapsed="false">
      <c r="A148" s="4"/>
      <c r="B148" s="4"/>
      <c r="C148" s="5"/>
      <c r="D148" s="6"/>
      <c r="E148" s="6"/>
      <c r="F148" s="6"/>
      <c r="G148" s="7"/>
      <c r="H148" s="6"/>
      <c r="I148" s="6"/>
      <c r="J148" s="6"/>
    </row>
    <row r="149" customFormat="false" ht="15" hidden="false" customHeight="false" outlineLevel="0" collapsed="false">
      <c r="A149" s="4" t="s">
        <v>21</v>
      </c>
      <c r="B149" s="4" t="n">
        <v>2013</v>
      </c>
      <c r="C149" s="5" t="n">
        <v>1</v>
      </c>
      <c r="D149" s="6" t="n">
        <v>0</v>
      </c>
      <c r="E149" s="6" t="n">
        <v>59.994999</v>
      </c>
      <c r="F149" s="6" t="n">
        <v>33.460208</v>
      </c>
      <c r="G149" s="7"/>
      <c r="H149" s="6" t="n">
        <v>0</v>
      </c>
      <c r="I149" s="6" t="n">
        <v>61.6553907312597</v>
      </c>
      <c r="J149" s="6" t="n">
        <v>34.3862360625962</v>
      </c>
    </row>
    <row r="150" customFormat="false" ht="15" hidden="false" customHeight="false" outlineLevel="0" collapsed="false">
      <c r="A150" s="4"/>
      <c r="B150" s="4"/>
      <c r="C150" s="5" t="n">
        <v>2</v>
      </c>
      <c r="D150" s="6" t="n">
        <v>60</v>
      </c>
      <c r="E150" s="6" t="n">
        <v>102.076</v>
      </c>
      <c r="F150" s="6" t="n">
        <v>82.46591</v>
      </c>
      <c r="G150" s="7"/>
      <c r="H150" s="6" t="n">
        <v>61.6605301364465</v>
      </c>
      <c r="I150" s="6" t="n">
        <v>104.901004570132</v>
      </c>
      <c r="J150" s="6" t="n">
        <v>84.7481954797415</v>
      </c>
    </row>
    <row r="151" customFormat="false" ht="15" hidden="false" customHeight="false" outlineLevel="0" collapsed="false">
      <c r="A151" s="4"/>
      <c r="B151" s="4"/>
      <c r="C151" s="5" t="n">
        <v>3</v>
      </c>
      <c r="D151" s="6" t="n">
        <v>102.1375</v>
      </c>
      <c r="E151" s="6" t="n">
        <v>147.33333</v>
      </c>
      <c r="F151" s="6" t="n">
        <v>124.98148</v>
      </c>
      <c r="G151" s="7"/>
      <c r="H151" s="6" t="n">
        <v>104.964206613522</v>
      </c>
      <c r="I151" s="6" t="n">
        <v>151.410853909467</v>
      </c>
      <c r="J151" s="6" t="n">
        <v>128.440405233961</v>
      </c>
    </row>
    <row r="152" customFormat="false" ht="15" hidden="false" customHeight="false" outlineLevel="0" collapsed="false">
      <c r="A152" s="4"/>
      <c r="B152" s="4"/>
      <c r="C152" s="5" t="n">
        <v>4</v>
      </c>
      <c r="D152" s="6" t="n">
        <v>147.3425</v>
      </c>
      <c r="E152" s="6" t="n">
        <v>194.51143</v>
      </c>
      <c r="F152" s="6" t="n">
        <v>170.00791</v>
      </c>
      <c r="G152" s="7"/>
      <c r="H152" s="6" t="n">
        <v>151.420277693823</v>
      </c>
      <c r="I152" s="6" t="n">
        <v>199.894631523305</v>
      </c>
      <c r="J152" s="6" t="n">
        <v>174.712964299821</v>
      </c>
    </row>
    <row r="153" customFormat="false" ht="15" hidden="false" customHeight="false" outlineLevel="0" collapsed="false">
      <c r="A153" s="4"/>
      <c r="B153" s="4"/>
      <c r="C153" s="5" t="n">
        <v>5</v>
      </c>
      <c r="D153" s="6" t="n">
        <v>194.57249</v>
      </c>
      <c r="E153" s="6" t="n">
        <v>245</v>
      </c>
      <c r="F153" s="6" t="n">
        <v>219.45346</v>
      </c>
      <c r="G153" s="7"/>
      <c r="H153" s="6" t="n">
        <v>199.957381389474</v>
      </c>
      <c r="I153" s="6" t="n">
        <v>251.780498057157</v>
      </c>
      <c r="J153" s="6" t="n">
        <v>225.526944731291</v>
      </c>
    </row>
    <row r="154" customFormat="false" ht="15" hidden="false" customHeight="false" outlineLevel="0" collapsed="false">
      <c r="A154" s="4"/>
      <c r="B154" s="4"/>
      <c r="C154" s="5" t="n">
        <v>6</v>
      </c>
      <c r="D154" s="6" t="n">
        <v>245.105</v>
      </c>
      <c r="E154" s="6" t="n">
        <v>307.23999</v>
      </c>
      <c r="F154" s="6" t="n">
        <v>274.17561</v>
      </c>
      <c r="G154" s="7"/>
      <c r="H154" s="6" t="n">
        <v>251.888403984895</v>
      </c>
      <c r="I154" s="6" t="n">
        <v>315.743011041942</v>
      </c>
      <c r="J154" s="6" t="n">
        <v>281.76355771806</v>
      </c>
    </row>
    <row r="155" customFormat="false" ht="15" hidden="false" customHeight="false" outlineLevel="0" collapsed="false">
      <c r="A155" s="4"/>
      <c r="B155" s="4"/>
      <c r="C155" s="5" t="n">
        <v>7</v>
      </c>
      <c r="D155" s="6" t="n">
        <v>307.29251</v>
      </c>
      <c r="E155" s="6" t="n">
        <v>400</v>
      </c>
      <c r="F155" s="6" t="n">
        <v>350.06631</v>
      </c>
      <c r="G155" s="7"/>
      <c r="H155" s="6" t="n">
        <v>315.796984559322</v>
      </c>
      <c r="I155" s="6" t="n">
        <v>411.070200909644</v>
      </c>
      <c r="J155" s="6" t="n">
        <v>359.754570958494</v>
      </c>
    </row>
    <row r="156" customFormat="false" ht="15" hidden="false" customHeight="false" outlineLevel="0" collapsed="false">
      <c r="A156" s="4"/>
      <c r="B156" s="4"/>
      <c r="C156" s="5" t="n">
        <v>8</v>
      </c>
      <c r="D156" s="6" t="n">
        <v>400.35876</v>
      </c>
      <c r="E156" s="6" t="n">
        <v>534</v>
      </c>
      <c r="F156" s="6" t="n">
        <v>461.62708</v>
      </c>
      <c r="G156" s="7"/>
      <c r="H156" s="6" t="n">
        <v>411.438889772839</v>
      </c>
      <c r="I156" s="6" t="n">
        <v>548.778718214374</v>
      </c>
      <c r="J156" s="6" t="n">
        <v>474.40284130233</v>
      </c>
    </row>
    <row r="157" customFormat="false" ht="15" hidden="false" customHeight="false" outlineLevel="0" collapsed="false">
      <c r="A157" s="4"/>
      <c r="B157" s="4"/>
      <c r="C157" s="5" t="n">
        <v>9</v>
      </c>
      <c r="D157" s="6" t="n">
        <v>534.21997</v>
      </c>
      <c r="E157" s="6" t="n">
        <v>828.30664</v>
      </c>
      <c r="F157" s="6" t="n">
        <v>661.14196</v>
      </c>
      <c r="G157" s="7"/>
      <c r="H157" s="6" t="n">
        <v>549.004775994609</v>
      </c>
      <c r="I157" s="6" t="n">
        <v>851.230442298979</v>
      </c>
      <c r="J157" s="6" t="n">
        <v>679.439395817489</v>
      </c>
    </row>
    <row r="158" customFormat="false" ht="15" hidden="false" customHeight="false" outlineLevel="0" collapsed="false">
      <c r="A158" s="4"/>
      <c r="B158" s="4"/>
      <c r="C158" s="5" t="n">
        <v>10</v>
      </c>
      <c r="D158" s="6" t="n">
        <v>828.64502</v>
      </c>
      <c r="E158" s="6" t="n">
        <v>30300</v>
      </c>
      <c r="F158" s="6" t="n">
        <v>1516.3009</v>
      </c>
      <c r="G158" s="7"/>
      <c r="H158" s="6" t="n">
        <v>851.578187135439</v>
      </c>
      <c r="I158" s="6" t="n">
        <v>31138.5677189055</v>
      </c>
      <c r="J158" s="6" t="n">
        <v>1558.26528900618</v>
      </c>
    </row>
    <row r="159" customFormat="false" ht="15" hidden="false" customHeight="false" outlineLevel="0" collapsed="false">
      <c r="A159" s="4"/>
      <c r="B159" s="4"/>
      <c r="C159" s="5"/>
      <c r="D159" s="6"/>
      <c r="E159" s="6"/>
      <c r="F159" s="6"/>
      <c r="G159" s="7"/>
      <c r="H159" s="6"/>
      <c r="I159" s="6"/>
      <c r="J159" s="6"/>
    </row>
    <row r="160" customFormat="false" ht="15" hidden="false" customHeight="false" outlineLevel="0" collapsed="false">
      <c r="A160" s="4"/>
      <c r="B160" s="4"/>
      <c r="C160" s="5"/>
      <c r="D160" s="6"/>
      <c r="E160" s="6"/>
      <c r="F160" s="6"/>
      <c r="G160" s="7"/>
      <c r="H160" s="6"/>
      <c r="I160" s="6"/>
      <c r="J160" s="6"/>
    </row>
    <row r="161" customFormat="false" ht="15" hidden="false" customHeight="false" outlineLevel="0" collapsed="false">
      <c r="A161" s="4" t="s">
        <v>22</v>
      </c>
      <c r="B161" s="4" t="n">
        <v>2013</v>
      </c>
      <c r="C161" s="5" t="n">
        <v>1</v>
      </c>
      <c r="D161" s="6" t="n">
        <v>0</v>
      </c>
      <c r="E161" s="6" t="n">
        <v>320895.5</v>
      </c>
      <c r="F161" s="6" t="n">
        <v>213645.99</v>
      </c>
      <c r="G161" s="7"/>
      <c r="H161" s="6" t="n">
        <v>0</v>
      </c>
      <c r="I161" s="6" t="n">
        <v>347578.546700833</v>
      </c>
      <c r="J161" s="6" t="n">
        <v>231411.044133248</v>
      </c>
    </row>
    <row r="162" customFormat="false" ht="15" hidden="false" customHeight="false" outlineLevel="0" collapsed="false">
      <c r="A162" s="4"/>
      <c r="B162" s="4"/>
      <c r="C162" s="5" t="n">
        <v>2</v>
      </c>
      <c r="D162" s="6" t="n">
        <v>320918.34</v>
      </c>
      <c r="E162" s="6" t="n">
        <v>480057.66</v>
      </c>
      <c r="F162" s="6" t="n">
        <v>399174.08</v>
      </c>
      <c r="G162" s="7"/>
      <c r="H162" s="6" t="n">
        <v>347603.285888533</v>
      </c>
      <c r="I162" s="6" t="n">
        <v>519975.33089558</v>
      </c>
      <c r="J162" s="6" t="n">
        <v>432366.133545163</v>
      </c>
    </row>
    <row r="163" customFormat="false" ht="15" hidden="false" customHeight="false" outlineLevel="0" collapsed="false">
      <c r="A163" s="4"/>
      <c r="B163" s="4"/>
      <c r="C163" s="5" t="n">
        <v>3</v>
      </c>
      <c r="D163" s="6" t="n">
        <v>480288.75</v>
      </c>
      <c r="E163" s="6" t="n">
        <v>635000</v>
      </c>
      <c r="F163" s="6" t="n">
        <v>557867.4</v>
      </c>
      <c r="G163" s="7"/>
      <c r="H163" s="6" t="n">
        <v>520225.636450993</v>
      </c>
      <c r="I163" s="6" t="n">
        <v>687801.409352979</v>
      </c>
      <c r="J163" s="6" t="n">
        <v>604255.092837925</v>
      </c>
    </row>
    <row r="164" customFormat="false" ht="15" hidden="false" customHeight="false" outlineLevel="0" collapsed="false">
      <c r="A164" s="4"/>
      <c r="B164" s="4"/>
      <c r="C164" s="5" t="n">
        <v>4</v>
      </c>
      <c r="D164" s="6" t="n">
        <v>635535.31</v>
      </c>
      <c r="E164" s="6" t="n">
        <v>800000</v>
      </c>
      <c r="F164" s="6" t="n">
        <v>712568.95</v>
      </c>
      <c r="G164" s="7"/>
      <c r="H164" s="6" t="n">
        <v>688381.231356823</v>
      </c>
      <c r="I164" s="6" t="n">
        <v>866521.460602178</v>
      </c>
      <c r="J164" s="6" t="n">
        <v>771820.359167201</v>
      </c>
    </row>
    <row r="165" customFormat="false" ht="15" hidden="false" customHeight="false" outlineLevel="0" collapsed="false">
      <c r="A165" s="4"/>
      <c r="B165" s="4"/>
      <c r="C165" s="5" t="n">
        <v>5</v>
      </c>
      <c r="D165" s="6" t="n">
        <v>800429</v>
      </c>
      <c r="E165" s="6" t="n">
        <v>1012060.5</v>
      </c>
      <c r="F165" s="6" t="n">
        <v>906415.25</v>
      </c>
      <c r="G165" s="7"/>
      <c r="H165" s="6" t="n">
        <v>866986.132735426</v>
      </c>
      <c r="I165" s="6" t="n">
        <v>1096215.17834721</v>
      </c>
      <c r="J165" s="6" t="n">
        <v>981785.33292761</v>
      </c>
    </row>
    <row r="166" customFormat="false" ht="15" hidden="false" customHeight="false" outlineLevel="0" collapsed="false">
      <c r="A166" s="4"/>
      <c r="B166" s="4"/>
      <c r="C166" s="5" t="n">
        <v>6</v>
      </c>
      <c r="D166" s="6" t="n">
        <v>1012176</v>
      </c>
      <c r="E166" s="6" t="n">
        <v>1257739.3</v>
      </c>
      <c r="F166" s="6" t="n">
        <v>1125832.5</v>
      </c>
      <c r="G166" s="7"/>
      <c r="H166" s="6" t="n">
        <v>1096340.28238309</v>
      </c>
      <c r="I166" s="6" t="n">
        <v>1362322.61911595</v>
      </c>
      <c r="J166" s="6" t="n">
        <v>1219447.52786675</v>
      </c>
    </row>
    <row r="167" customFormat="false" ht="15" hidden="false" customHeight="false" outlineLevel="0" collapsed="false">
      <c r="A167" s="4"/>
      <c r="B167" s="4"/>
      <c r="C167" s="5" t="n">
        <v>7</v>
      </c>
      <c r="D167" s="6" t="n">
        <v>1258082.4</v>
      </c>
      <c r="E167" s="6" t="n">
        <v>1582060.6</v>
      </c>
      <c r="F167" s="6" t="n">
        <v>1412258.4</v>
      </c>
      <c r="G167" s="7"/>
      <c r="H167" s="6" t="n">
        <v>1362694.24850737</v>
      </c>
      <c r="I167" s="6" t="n">
        <v>1713611.82734145</v>
      </c>
      <c r="J167" s="6" t="n">
        <v>1529690.26439462</v>
      </c>
    </row>
    <row r="168" customFormat="false" ht="15" hidden="false" customHeight="false" outlineLevel="0" collapsed="false">
      <c r="A168" s="4"/>
      <c r="B168" s="4"/>
      <c r="C168" s="5" t="n">
        <v>8</v>
      </c>
      <c r="D168" s="6" t="n">
        <v>1582204.4</v>
      </c>
      <c r="E168" s="6" t="n">
        <v>2054635.5</v>
      </c>
      <c r="F168" s="6" t="n">
        <v>1816944</v>
      </c>
      <c r="G168" s="7"/>
      <c r="H168" s="6" t="n">
        <v>1713767.58457399</v>
      </c>
      <c r="I168" s="6" t="n">
        <v>2225482.19308136</v>
      </c>
      <c r="J168" s="6" t="n">
        <v>1968026.21089045</v>
      </c>
    </row>
    <row r="169" customFormat="false" ht="15" hidden="false" customHeight="false" outlineLevel="0" collapsed="false">
      <c r="A169" s="4"/>
      <c r="B169" s="4"/>
      <c r="C169" s="5" t="n">
        <v>9</v>
      </c>
      <c r="D169" s="6" t="n">
        <v>2055022.9</v>
      </c>
      <c r="E169" s="6" t="n">
        <v>3379585.5</v>
      </c>
      <c r="F169" s="6" t="n">
        <v>2597506.2</v>
      </c>
      <c r="G169" s="7"/>
      <c r="H169" s="6" t="n">
        <v>2225901.80609865</v>
      </c>
      <c r="I169" s="6" t="n">
        <v>3660604.20461243</v>
      </c>
      <c r="J169" s="6" t="n">
        <v>2813493.58293402</v>
      </c>
    </row>
    <row r="170" customFormat="false" ht="15" hidden="false" customHeight="false" outlineLevel="0" collapsed="false">
      <c r="A170" s="4"/>
      <c r="B170" s="4"/>
      <c r="C170" s="5" t="n">
        <v>10</v>
      </c>
      <c r="D170" s="6" t="n">
        <v>3380000</v>
      </c>
      <c r="E170" s="6" t="n">
        <v>75841104</v>
      </c>
      <c r="F170" s="6" t="n">
        <v>6948541.7</v>
      </c>
      <c r="G170" s="7"/>
      <c r="H170" s="6" t="n">
        <v>3661053.1710442</v>
      </c>
      <c r="I170" s="6" t="n">
        <v>82147430.2647021</v>
      </c>
      <c r="J170" s="6" t="n">
        <v>7526325.62867393</v>
      </c>
    </row>
    <row r="171" customFormat="false" ht="15" hidden="false" customHeight="false" outlineLevel="0" collapsed="false">
      <c r="A171" s="4"/>
      <c r="B171" s="4"/>
      <c r="C171" s="5"/>
      <c r="D171" s="6"/>
      <c r="E171" s="6"/>
      <c r="F171" s="6"/>
      <c r="G171" s="7"/>
      <c r="H171" s="6"/>
      <c r="I171" s="6"/>
      <c r="J171" s="6"/>
    </row>
    <row r="172" customFormat="false" ht="15" hidden="false" customHeight="false" outlineLevel="0" collapsed="false">
      <c r="A172" s="4"/>
      <c r="B172" s="4"/>
      <c r="C172" s="5"/>
      <c r="D172" s="6"/>
      <c r="E172" s="6"/>
      <c r="F172" s="6"/>
      <c r="G172" s="7"/>
      <c r="H172" s="6"/>
      <c r="I172" s="6"/>
      <c r="J172" s="6"/>
    </row>
    <row r="173" customFormat="false" ht="15" hidden="false" customHeight="false" outlineLevel="0" collapsed="false">
      <c r="A173" s="4" t="s">
        <v>23</v>
      </c>
      <c r="B173" s="4" t="n">
        <v>2013</v>
      </c>
      <c r="C173" s="5" t="n">
        <v>1</v>
      </c>
      <c r="D173" s="6" t="n">
        <v>0</v>
      </c>
      <c r="E173" s="6" t="n">
        <v>119.34557</v>
      </c>
      <c r="F173" s="6" t="n">
        <v>70.828065</v>
      </c>
      <c r="G173" s="7"/>
      <c r="H173" s="6" t="n">
        <v>0</v>
      </c>
      <c r="I173" s="6" t="n">
        <v>127.592243110023</v>
      </c>
      <c r="J173" s="6" t="n">
        <v>75.7222215159935</v>
      </c>
    </row>
    <row r="174" customFormat="false" ht="15" hidden="false" customHeight="false" outlineLevel="0" collapsed="false">
      <c r="A174" s="4"/>
      <c r="B174" s="4"/>
      <c r="C174" s="5" t="n">
        <v>2</v>
      </c>
      <c r="D174" s="6" t="n">
        <v>119.36666</v>
      </c>
      <c r="E174" s="6" t="n">
        <v>193.08333</v>
      </c>
      <c r="F174" s="6" t="n">
        <v>156.49657</v>
      </c>
      <c r="G174" s="7"/>
      <c r="H174" s="6" t="n">
        <v>127.614790410331</v>
      </c>
      <c r="I174" s="6" t="n">
        <v>206.425216971629</v>
      </c>
      <c r="J174" s="6" t="n">
        <v>167.310344282781</v>
      </c>
    </row>
    <row r="175" customFormat="false" ht="15" hidden="false" customHeight="false" outlineLevel="0" collapsed="false">
      <c r="A175" s="4"/>
      <c r="B175" s="4"/>
      <c r="C175" s="5" t="n">
        <v>3</v>
      </c>
      <c r="D175" s="6" t="n">
        <v>193.10417</v>
      </c>
      <c r="E175" s="6" t="n">
        <v>270.77084</v>
      </c>
      <c r="F175" s="6" t="n">
        <v>232.02882</v>
      </c>
      <c r="G175" s="7"/>
      <c r="H175" s="6" t="n">
        <v>206.447496997159</v>
      </c>
      <c r="I175" s="6" t="n">
        <v>289.48086505754</v>
      </c>
      <c r="J175" s="6" t="n">
        <v>248.061805812916</v>
      </c>
    </row>
    <row r="176" customFormat="false" ht="15" hidden="false" customHeight="false" outlineLevel="0" collapsed="false">
      <c r="A176" s="4"/>
      <c r="B176" s="4"/>
      <c r="C176" s="5" t="n">
        <v>4</v>
      </c>
      <c r="D176" s="6" t="n">
        <v>270.83334</v>
      </c>
      <c r="E176" s="6" t="n">
        <v>354.41666</v>
      </c>
      <c r="F176" s="6" t="n">
        <v>312.09786</v>
      </c>
      <c r="G176" s="7"/>
      <c r="H176" s="6" t="n">
        <v>289.547683752145</v>
      </c>
      <c r="I176" s="6" t="n">
        <v>378.90653708355</v>
      </c>
      <c r="J176" s="6" t="n">
        <v>333.663545511056</v>
      </c>
    </row>
    <row r="177" customFormat="false" ht="15" hidden="false" customHeight="false" outlineLevel="0" collapsed="false">
      <c r="A177" s="4"/>
      <c r="B177" s="4"/>
      <c r="C177" s="5" t="n">
        <v>5</v>
      </c>
      <c r="D177" s="6" t="n">
        <v>354.4375</v>
      </c>
      <c r="E177" s="6" t="n">
        <v>444.3125</v>
      </c>
      <c r="F177" s="6" t="n">
        <v>400.55178</v>
      </c>
      <c r="G177" s="7"/>
      <c r="H177" s="6" t="n">
        <v>378.928817109079</v>
      </c>
      <c r="I177" s="6" t="n">
        <v>475.014099952115</v>
      </c>
      <c r="J177" s="6" t="n">
        <v>428.229552985607</v>
      </c>
    </row>
    <row r="178" customFormat="false" ht="15" hidden="false" customHeight="false" outlineLevel="0" collapsed="false">
      <c r="A178" s="4"/>
      <c r="B178" s="4"/>
      <c r="C178" s="5" t="n">
        <v>6</v>
      </c>
      <c r="D178" s="6" t="n">
        <v>444.33334</v>
      </c>
      <c r="E178" s="6" t="n">
        <v>549.85419</v>
      </c>
      <c r="F178" s="6" t="n">
        <v>495.70508</v>
      </c>
      <c r="G178" s="7"/>
      <c r="H178" s="6" t="n">
        <v>475.036379977644</v>
      </c>
      <c r="I178" s="6" t="n">
        <v>587.848627188632</v>
      </c>
      <c r="J178" s="6" t="n">
        <v>529.957861680441</v>
      </c>
    </row>
    <row r="179" customFormat="false" ht="15" hidden="false" customHeight="false" outlineLevel="0" collapsed="false">
      <c r="A179" s="4"/>
      <c r="B179" s="4"/>
      <c r="C179" s="5" t="n">
        <v>7</v>
      </c>
      <c r="D179" s="6" t="n">
        <v>549.91669</v>
      </c>
      <c r="E179" s="6" t="n">
        <v>688.5</v>
      </c>
      <c r="F179" s="6" t="n">
        <v>614.96782</v>
      </c>
      <c r="G179" s="7"/>
      <c r="H179" s="6" t="n">
        <v>587.915445883238</v>
      </c>
      <c r="I179" s="6" t="n">
        <v>736.074739776691</v>
      </c>
      <c r="J179" s="6" t="n">
        <v>657.461551310877</v>
      </c>
    </row>
    <row r="180" customFormat="false" ht="15" hidden="false" customHeight="false" outlineLevel="0" collapsed="false">
      <c r="A180" s="4"/>
      <c r="B180" s="4"/>
      <c r="C180" s="5" t="n">
        <v>8</v>
      </c>
      <c r="D180" s="6" t="n">
        <v>688.54169</v>
      </c>
      <c r="E180" s="6" t="n">
        <v>899.16669</v>
      </c>
      <c r="F180" s="6" t="n">
        <v>784.33699</v>
      </c>
      <c r="G180" s="7"/>
      <c r="H180" s="6" t="n">
        <v>736.119310518741</v>
      </c>
      <c r="I180" s="6" t="n">
        <v>961.298311340041</v>
      </c>
      <c r="J180" s="6" t="n">
        <v>838.533980844565</v>
      </c>
    </row>
    <row r="181" customFormat="false" ht="15" hidden="false" customHeight="false" outlineLevel="0" collapsed="false">
      <c r="A181" s="4"/>
      <c r="B181" s="4"/>
      <c r="C181" s="5" t="n">
        <v>9</v>
      </c>
      <c r="D181" s="6" t="n">
        <v>899.22919</v>
      </c>
      <c r="E181" s="6" t="n">
        <v>1316</v>
      </c>
      <c r="F181" s="6" t="n">
        <v>1075.9032</v>
      </c>
      <c r="G181" s="7"/>
      <c r="H181" s="6" t="n">
        <v>961.365130034647</v>
      </c>
      <c r="I181" s="6" t="n">
        <v>1406.93443361819</v>
      </c>
      <c r="J181" s="6" t="n">
        <v>1150.24715753799</v>
      </c>
    </row>
    <row r="182" customFormat="false" ht="15" hidden="false" customHeight="false" outlineLevel="0" collapsed="false">
      <c r="A182" s="4"/>
      <c r="B182" s="4"/>
      <c r="C182" s="5" t="n">
        <v>10</v>
      </c>
      <c r="D182" s="6" t="n">
        <v>1316.1167</v>
      </c>
      <c r="E182" s="6" t="n">
        <v>24037.25</v>
      </c>
      <c r="F182" s="6" t="n">
        <v>2446.7151</v>
      </c>
      <c r="G182" s="7"/>
      <c r="H182" s="6" t="n">
        <v>1407.05919748476</v>
      </c>
      <c r="I182" s="6" t="n">
        <v>25698.2026705843</v>
      </c>
      <c r="J182" s="6" t="n">
        <v>2615.78094486594</v>
      </c>
    </row>
    <row r="183" customFormat="false" ht="15" hidden="false" customHeight="false" outlineLevel="0" collapsed="false">
      <c r="A183" s="4"/>
      <c r="B183" s="4"/>
      <c r="C183" s="5"/>
      <c r="D183" s="6"/>
      <c r="E183" s="6"/>
      <c r="F183" s="6"/>
      <c r="G183" s="7"/>
      <c r="H183" s="6"/>
      <c r="I183" s="6"/>
      <c r="J183" s="6"/>
    </row>
    <row r="184" customFormat="false" ht="15" hidden="false" customHeight="false" outlineLevel="0" collapsed="false">
      <c r="A184" s="4"/>
      <c r="B184" s="4"/>
      <c r="C184" s="5"/>
      <c r="D184" s="6"/>
      <c r="E184" s="6"/>
      <c r="F184" s="6"/>
      <c r="G184" s="7"/>
      <c r="H184" s="6"/>
      <c r="I184" s="6"/>
      <c r="J184" s="6"/>
    </row>
    <row r="185" customFormat="false" ht="15" hidden="false" customHeight="false" outlineLevel="0" collapsed="false">
      <c r="A185" s="4" t="s">
        <v>24</v>
      </c>
      <c r="B185" s="4" t="n">
        <v>2013</v>
      </c>
      <c r="C185" s="5" t="n">
        <v>1</v>
      </c>
      <c r="D185" s="6" t="n">
        <v>0</v>
      </c>
      <c r="E185" s="6" t="n">
        <v>1969.5</v>
      </c>
      <c r="F185" s="6" t="n">
        <v>1396.4105</v>
      </c>
      <c r="G185" s="7"/>
      <c r="H185" s="6" t="n">
        <v>0</v>
      </c>
      <c r="I185" s="6" t="n">
        <v>2045.53214646153</v>
      </c>
      <c r="J185" s="6" t="n">
        <v>1450.3186430091</v>
      </c>
    </row>
    <row r="186" customFormat="false" ht="15" hidden="false" customHeight="false" outlineLevel="0" collapsed="false">
      <c r="A186" s="4"/>
      <c r="B186" s="4"/>
      <c r="C186" s="5" t="n">
        <v>2</v>
      </c>
      <c r="D186" s="6" t="n">
        <v>1971</v>
      </c>
      <c r="E186" s="6" t="n">
        <v>2728.5</v>
      </c>
      <c r="F186" s="6" t="n">
        <v>2351.7388</v>
      </c>
      <c r="G186" s="7"/>
      <c r="H186" s="6" t="n">
        <v>2047.09005365609</v>
      </c>
      <c r="I186" s="6" t="n">
        <v>2833.83318691053</v>
      </c>
      <c r="J186" s="6" t="n">
        <v>2442.52719750234</v>
      </c>
    </row>
    <row r="187" customFormat="false" ht="15" hidden="false" customHeight="false" outlineLevel="0" collapsed="false">
      <c r="A187" s="4"/>
      <c r="B187" s="4"/>
      <c r="C187" s="5" t="n">
        <v>3</v>
      </c>
      <c r="D187" s="6" t="n">
        <v>2730.3999</v>
      </c>
      <c r="E187" s="6" t="n">
        <v>3500</v>
      </c>
      <c r="F187" s="6" t="n">
        <v>3124.9491</v>
      </c>
      <c r="G187" s="7"/>
      <c r="H187" s="6" t="n">
        <v>2835.80643216316</v>
      </c>
      <c r="I187" s="6" t="n">
        <v>3635.11678731422</v>
      </c>
      <c r="J187" s="6" t="n">
        <v>3245.58712368927</v>
      </c>
    </row>
    <row r="188" customFormat="false" ht="15" hidden="false" customHeight="false" outlineLevel="0" collapsed="false">
      <c r="A188" s="4"/>
      <c r="B188" s="4"/>
      <c r="C188" s="5" t="n">
        <v>4</v>
      </c>
      <c r="D188" s="6" t="n">
        <v>3506.75</v>
      </c>
      <c r="E188" s="6" t="n">
        <v>4393</v>
      </c>
      <c r="F188" s="6" t="n">
        <v>3972.6508</v>
      </c>
      <c r="G188" s="7"/>
      <c r="H188" s="6" t="n">
        <v>3642.12736968975</v>
      </c>
      <c r="I188" s="6" t="n">
        <v>4562.59087047753</v>
      </c>
      <c r="J188" s="6" t="n">
        <v>4126.01417520493</v>
      </c>
    </row>
    <row r="189" customFormat="false" ht="15" hidden="false" customHeight="false" outlineLevel="0" collapsed="false">
      <c r="A189" s="4"/>
      <c r="B189" s="4"/>
      <c r="C189" s="5" t="n">
        <v>5</v>
      </c>
      <c r="D189" s="6" t="n">
        <v>4396</v>
      </c>
      <c r="E189" s="6" t="n">
        <v>5392</v>
      </c>
      <c r="F189" s="6" t="n">
        <v>4886.1923</v>
      </c>
      <c r="G189" s="7"/>
      <c r="H189" s="6" t="n">
        <v>4565.70668486666</v>
      </c>
      <c r="I189" s="6" t="n">
        <v>5600.15706205665</v>
      </c>
      <c r="J189" s="6" t="n">
        <v>5074.82275879299</v>
      </c>
    </row>
    <row r="190" customFormat="false" ht="15" hidden="false" customHeight="false" outlineLevel="0" collapsed="false">
      <c r="A190" s="4"/>
      <c r="B190" s="4"/>
      <c r="C190" s="5" t="n">
        <v>6</v>
      </c>
      <c r="D190" s="6" t="n">
        <v>5394.3335</v>
      </c>
      <c r="E190" s="6" t="n">
        <v>6549</v>
      </c>
      <c r="F190" s="6" t="n">
        <v>5935.2418</v>
      </c>
      <c r="G190" s="7"/>
      <c r="H190" s="6" t="n">
        <v>5602.58064634899</v>
      </c>
      <c r="I190" s="6" t="n">
        <v>6801.82281146309</v>
      </c>
      <c r="J190" s="6" t="n">
        <v>6164.3706011283</v>
      </c>
    </row>
    <row r="191" customFormat="false" ht="15" hidden="false" customHeight="false" outlineLevel="0" collapsed="false">
      <c r="A191" s="4"/>
      <c r="B191" s="4"/>
      <c r="C191" s="5" t="n">
        <v>7</v>
      </c>
      <c r="D191" s="6" t="n">
        <v>6549.6001</v>
      </c>
      <c r="E191" s="6" t="n">
        <v>8291.5</v>
      </c>
      <c r="F191" s="6" t="n">
        <v>7409.0523</v>
      </c>
      <c r="G191" s="7"/>
      <c r="H191" s="6" t="n">
        <v>6802.44607820139</v>
      </c>
      <c r="I191" s="6" t="n">
        <v>8611.59166914738</v>
      </c>
      <c r="J191" s="6" t="n">
        <v>7695.07725537686</v>
      </c>
    </row>
    <row r="192" customFormat="false" ht="15" hidden="false" customHeight="false" outlineLevel="0" collapsed="false">
      <c r="A192" s="4"/>
      <c r="B192" s="4"/>
      <c r="C192" s="5" t="n">
        <v>8</v>
      </c>
      <c r="D192" s="6" t="n">
        <v>8291.75</v>
      </c>
      <c r="E192" s="6" t="n">
        <v>11229.25</v>
      </c>
      <c r="F192" s="6" t="n">
        <v>9673.7588</v>
      </c>
      <c r="G192" s="7"/>
      <c r="H192" s="6" t="n">
        <v>8611.85132034648</v>
      </c>
      <c r="I192" s="6" t="n">
        <v>11662.7529096995</v>
      </c>
      <c r="J192" s="6" t="n">
        <v>10047.2122886596</v>
      </c>
    </row>
    <row r="193" customFormat="false" ht="15" hidden="false" customHeight="false" outlineLevel="0" collapsed="false">
      <c r="A193" s="4"/>
      <c r="B193" s="4"/>
      <c r="C193" s="5" t="n">
        <v>9</v>
      </c>
      <c r="D193" s="6" t="n">
        <v>11233.833</v>
      </c>
      <c r="E193" s="6" t="n">
        <v>17500</v>
      </c>
      <c r="F193" s="6" t="n">
        <v>13788.982</v>
      </c>
      <c r="G193" s="7"/>
      <c r="H193" s="6" t="n">
        <v>11667.5128354813</v>
      </c>
      <c r="I193" s="6" t="n">
        <v>18175.5839365711</v>
      </c>
      <c r="J193" s="6" t="n">
        <v>14321.3028423353</v>
      </c>
    </row>
    <row r="194" customFormat="false" ht="15" hidden="false" customHeight="false" outlineLevel="0" collapsed="false">
      <c r="A194" s="4"/>
      <c r="B194" s="4"/>
      <c r="C194" s="5" t="n">
        <v>10</v>
      </c>
      <c r="D194" s="6" t="n">
        <v>17521</v>
      </c>
      <c r="E194" s="6" t="n">
        <v>285583.25</v>
      </c>
      <c r="F194" s="6" t="n">
        <v>33642.912</v>
      </c>
      <c r="G194" s="7"/>
      <c r="H194" s="6" t="n">
        <v>18197.394637295</v>
      </c>
      <c r="I194" s="6" t="n">
        <v>296608.133214501</v>
      </c>
      <c r="J194" s="6" t="n">
        <v>34941.6897672386</v>
      </c>
    </row>
    <row r="195" customFormat="false" ht="15" hidden="false" customHeight="false" outlineLevel="0" collapsed="false">
      <c r="A195" s="4"/>
      <c r="B195" s="4"/>
      <c r="C195" s="5"/>
      <c r="D195" s="6"/>
      <c r="E195" s="6"/>
      <c r="F195" s="6"/>
      <c r="G195" s="7"/>
      <c r="H195" s="6"/>
      <c r="I195" s="6"/>
      <c r="J195" s="6"/>
    </row>
    <row r="196" customFormat="false" ht="15" hidden="false" customHeight="false" outlineLevel="0" collapsed="false">
      <c r="A196" s="4"/>
      <c r="B196" s="4"/>
      <c r="C196" s="5"/>
      <c r="D196" s="6"/>
      <c r="E196" s="6"/>
      <c r="F196" s="6"/>
      <c r="G196" s="7"/>
      <c r="H196" s="6"/>
      <c r="I196" s="6"/>
      <c r="J196" s="6"/>
    </row>
    <row r="197" customFormat="false" ht="15" hidden="false" customHeight="false" outlineLevel="0" collapsed="false">
      <c r="A197" s="4" t="s">
        <v>25</v>
      </c>
      <c r="B197" s="4" t="n">
        <v>2013</v>
      </c>
      <c r="C197" s="5" t="n">
        <v>1</v>
      </c>
      <c r="D197" s="6" t="n">
        <v>0</v>
      </c>
      <c r="E197" s="6" t="n">
        <v>6190.2051</v>
      </c>
      <c r="F197" s="6" t="n">
        <v>4428.0936</v>
      </c>
      <c r="G197" s="7"/>
      <c r="H197" s="6" t="n">
        <v>0</v>
      </c>
      <c r="I197" s="6" t="n">
        <v>7323.81479723372</v>
      </c>
      <c r="J197" s="6" t="n">
        <v>5239.00854774843</v>
      </c>
    </row>
    <row r="198" customFormat="false" ht="15" hidden="false" customHeight="false" outlineLevel="0" collapsed="false">
      <c r="A198" s="4"/>
      <c r="B198" s="4"/>
      <c r="C198" s="5" t="n">
        <v>2</v>
      </c>
      <c r="D198" s="6" t="n">
        <v>6191.2827</v>
      </c>
      <c r="E198" s="6" t="n">
        <v>8465.8203</v>
      </c>
      <c r="F198" s="6" t="n">
        <v>7366.7953</v>
      </c>
      <c r="G198" s="7"/>
      <c r="H198" s="6" t="n">
        <v>7325.08973767559</v>
      </c>
      <c r="I198" s="6" t="n">
        <v>10016.1624667108</v>
      </c>
      <c r="J198" s="6" t="n">
        <v>8715.87347345434</v>
      </c>
    </row>
    <row r="199" customFormat="false" ht="15" hidden="false" customHeight="false" outlineLevel="0" collapsed="false">
      <c r="A199" s="4"/>
      <c r="B199" s="4"/>
      <c r="C199" s="5" t="n">
        <v>3</v>
      </c>
      <c r="D199" s="6" t="n">
        <v>8466.3203</v>
      </c>
      <c r="E199" s="6" t="n">
        <v>10500</v>
      </c>
      <c r="F199" s="6" t="n">
        <v>9498.4554</v>
      </c>
      <c r="G199" s="7"/>
      <c r="H199" s="6" t="n">
        <v>10016.7540315038</v>
      </c>
      <c r="I199" s="6" t="n">
        <v>12422.8606530265</v>
      </c>
      <c r="J199" s="6" t="n">
        <v>11237.9036050654</v>
      </c>
    </row>
    <row r="200" customFormat="false" ht="15" hidden="false" customHeight="false" outlineLevel="0" collapsed="false">
      <c r="A200" s="4"/>
      <c r="B200" s="4"/>
      <c r="C200" s="5" t="n">
        <v>4</v>
      </c>
      <c r="D200" s="6" t="n">
        <v>10500.5</v>
      </c>
      <c r="E200" s="6" t="n">
        <v>12565.854</v>
      </c>
      <c r="F200" s="6" t="n">
        <v>11560.6</v>
      </c>
      <c r="G200" s="7"/>
      <c r="H200" s="6" t="n">
        <v>12423.4522178195</v>
      </c>
      <c r="I200" s="6" t="n">
        <v>14867.0336407882</v>
      </c>
      <c r="J200" s="6" t="n">
        <v>13677.6878919408</v>
      </c>
    </row>
    <row r="201" customFormat="false" ht="15" hidden="false" customHeight="false" outlineLevel="0" collapsed="false">
      <c r="A201" s="4"/>
      <c r="B201" s="4"/>
      <c r="C201" s="5" t="n">
        <v>5</v>
      </c>
      <c r="D201" s="6" t="n">
        <v>12566.268</v>
      </c>
      <c r="E201" s="6" t="n">
        <v>14751</v>
      </c>
      <c r="F201" s="6" t="n">
        <v>13629.111</v>
      </c>
      <c r="G201" s="7"/>
      <c r="H201" s="6" t="n">
        <v>14867.5234564368</v>
      </c>
      <c r="I201" s="6" t="n">
        <v>17452.3445231232</v>
      </c>
      <c r="J201" s="6" t="n">
        <v>16125.0044550125</v>
      </c>
    </row>
    <row r="202" customFormat="false" ht="15" hidden="false" customHeight="false" outlineLevel="0" collapsed="false">
      <c r="A202" s="4"/>
      <c r="B202" s="4"/>
      <c r="C202" s="5" t="n">
        <v>6</v>
      </c>
      <c r="D202" s="6" t="n">
        <v>14751.45</v>
      </c>
      <c r="E202" s="6" t="n">
        <v>17397.334</v>
      </c>
      <c r="F202" s="6" t="n">
        <v>16017.57</v>
      </c>
      <c r="G202" s="7"/>
      <c r="H202" s="6" t="n">
        <v>17452.8769314369</v>
      </c>
      <c r="I202" s="6" t="n">
        <v>20583.3005729676</v>
      </c>
      <c r="J202" s="6" t="n">
        <v>18950.8609628665</v>
      </c>
    </row>
    <row r="203" customFormat="false" ht="15" hidden="false" customHeight="false" outlineLevel="0" collapsed="false">
      <c r="A203" s="4"/>
      <c r="B203" s="4"/>
      <c r="C203" s="5" t="n">
        <v>7</v>
      </c>
      <c r="D203" s="6" t="n">
        <v>17398.375</v>
      </c>
      <c r="E203" s="6" t="n">
        <v>20872.336</v>
      </c>
      <c r="F203" s="6" t="n">
        <v>19056.17</v>
      </c>
      <c r="G203" s="7"/>
      <c r="H203" s="6" t="n">
        <v>20584.5322108667</v>
      </c>
      <c r="I203" s="6" t="n">
        <v>24694.6782505856</v>
      </c>
      <c r="J203" s="6" t="n">
        <v>22545.9185228937</v>
      </c>
    </row>
    <row r="204" customFormat="false" ht="15" hidden="false" customHeight="false" outlineLevel="0" collapsed="false">
      <c r="A204" s="4"/>
      <c r="B204" s="4"/>
      <c r="C204" s="5" t="n">
        <v>8</v>
      </c>
      <c r="D204" s="6" t="n">
        <v>20873</v>
      </c>
      <c r="E204" s="6" t="n">
        <v>26193.125</v>
      </c>
      <c r="F204" s="6" t="n">
        <v>23344.473</v>
      </c>
      <c r="G204" s="7"/>
      <c r="H204" s="6" t="n">
        <v>24695.4638486307</v>
      </c>
      <c r="I204" s="6" t="n">
        <v>30989.8611373624</v>
      </c>
      <c r="J204" s="6" t="n">
        <v>27619.5366759371</v>
      </c>
    </row>
    <row r="205" customFormat="false" ht="15" hidden="false" customHeight="false" outlineLevel="0" collapsed="false">
      <c r="A205" s="4"/>
      <c r="B205" s="4"/>
      <c r="C205" s="5" t="n">
        <v>9</v>
      </c>
      <c r="D205" s="6" t="n">
        <v>26194.939</v>
      </c>
      <c r="E205" s="6" t="n">
        <v>35738.027</v>
      </c>
      <c r="F205" s="6" t="n">
        <v>30275.189</v>
      </c>
      <c r="G205" s="7"/>
      <c r="H205" s="6" t="n">
        <v>30992.0073344314</v>
      </c>
      <c r="I205" s="6" t="n">
        <v>42282.717089057</v>
      </c>
      <c r="J205" s="6" t="n">
        <v>35819.4718277182</v>
      </c>
    </row>
    <row r="206" customFormat="false" ht="15" hidden="false" customHeight="false" outlineLevel="0" collapsed="false">
      <c r="A206" s="4"/>
      <c r="B206" s="4"/>
      <c r="C206" s="5" t="n">
        <v>10</v>
      </c>
      <c r="D206" s="6" t="n">
        <v>35738.305</v>
      </c>
      <c r="E206" s="6" t="n">
        <v>1090833.1</v>
      </c>
      <c r="F206" s="6" t="n">
        <v>54842.173</v>
      </c>
      <c r="G206" s="7"/>
      <c r="H206" s="6" t="n">
        <v>42283.045999082</v>
      </c>
      <c r="I206" s="6" t="n">
        <v>1290596.91400085</v>
      </c>
      <c r="J206" s="6" t="n">
        <v>64885.3974369688</v>
      </c>
    </row>
    <row r="207" customFormat="false" ht="15" hidden="false" customHeight="false" outlineLevel="0" collapsed="false">
      <c r="A207" s="4"/>
      <c r="B207" s="4"/>
      <c r="C207" s="5"/>
      <c r="D207" s="6"/>
      <c r="E207" s="6"/>
      <c r="F207" s="6"/>
      <c r="G207" s="7"/>
      <c r="H207" s="6"/>
      <c r="I207" s="6"/>
      <c r="J207" s="6"/>
    </row>
    <row r="208" customFormat="false" ht="15" hidden="false" customHeight="false" outlineLevel="0" collapsed="false">
      <c r="A208" s="4"/>
      <c r="B208" s="4"/>
      <c r="C208" s="5"/>
      <c r="D208" s="6"/>
      <c r="E208" s="6"/>
      <c r="F208" s="6"/>
      <c r="G208" s="7"/>
      <c r="H208" s="6"/>
      <c r="I208" s="6"/>
      <c r="J208" s="6"/>
    </row>
    <row r="209" customFormat="false" ht="15" hidden="false" customHeight="false" outlineLevel="0" collapsed="false">
      <c r="A209" s="4" t="s">
        <v>26</v>
      </c>
      <c r="B209" s="4" t="n">
        <v>2013</v>
      </c>
      <c r="C209" s="5" t="n">
        <v>1</v>
      </c>
      <c r="D209" s="6" t="n">
        <v>0</v>
      </c>
      <c r="E209" s="6" t="n">
        <v>648.33331</v>
      </c>
      <c r="F209" s="6" t="n">
        <v>345.63591</v>
      </c>
      <c r="G209" s="7"/>
      <c r="H209" s="6" t="n">
        <v>0</v>
      </c>
      <c r="I209" s="6" t="n">
        <v>1959.61287746574</v>
      </c>
      <c r="J209" s="6" t="n">
        <v>1044.69810466871</v>
      </c>
      <c r="K209" s="0" t="s">
        <v>27</v>
      </c>
    </row>
    <row r="210" customFormat="false" ht="15" hidden="false" customHeight="false" outlineLevel="0" collapsed="false">
      <c r="A210" s="4"/>
      <c r="B210" s="4"/>
      <c r="C210" s="5" t="n">
        <v>2</v>
      </c>
      <c r="D210" s="6" t="n">
        <v>649</v>
      </c>
      <c r="E210" s="6" t="n">
        <v>1000</v>
      </c>
      <c r="F210" s="6" t="n">
        <v>849.81494</v>
      </c>
      <c r="G210" s="7"/>
      <c r="H210" s="6" t="n">
        <v>1961.62797415926</v>
      </c>
      <c r="I210" s="6" t="n">
        <v>3022.53925140101</v>
      </c>
      <c r="J210" s="6" t="n">
        <v>2568.59901257699</v>
      </c>
    </row>
    <row r="211" customFormat="false" ht="15" hidden="false" customHeight="false" outlineLevel="0" collapsed="false">
      <c r="A211" s="4"/>
      <c r="B211" s="4"/>
      <c r="C211" s="5" t="n">
        <v>3</v>
      </c>
      <c r="D211" s="6" t="n">
        <v>1000.1667</v>
      </c>
      <c r="E211" s="6" t="n">
        <v>1250</v>
      </c>
      <c r="F211" s="6" t="n">
        <v>1150.2656</v>
      </c>
      <c r="G211" s="7"/>
      <c r="H211" s="6" t="n">
        <v>3023.04310869422</v>
      </c>
      <c r="I211" s="6" t="n">
        <v>3778.17406425126</v>
      </c>
      <c r="J211" s="6" t="n">
        <v>3476.72292553633</v>
      </c>
    </row>
    <row r="212" customFormat="false" ht="15" hidden="false" customHeight="false" outlineLevel="0" collapsed="false">
      <c r="A212" s="4"/>
      <c r="B212" s="4"/>
      <c r="C212" s="5" t="n">
        <v>4</v>
      </c>
      <c r="D212" s="6" t="n">
        <v>1250.3</v>
      </c>
      <c r="E212" s="6" t="n">
        <v>1539.25</v>
      </c>
      <c r="F212" s="6" t="n">
        <v>1404.6799</v>
      </c>
      <c r="G212" s="7"/>
      <c r="H212" s="6" t="n">
        <v>3779.08082602668</v>
      </c>
      <c r="I212" s="6" t="n">
        <v>4652.443542719</v>
      </c>
      <c r="J212" s="6" t="n">
        <v>4245.70013340405</v>
      </c>
    </row>
    <row r="213" customFormat="false" ht="15" hidden="false" customHeight="false" outlineLevel="0" collapsed="false">
      <c r="A213" s="4"/>
      <c r="B213" s="4"/>
      <c r="C213" s="5" t="n">
        <v>5</v>
      </c>
      <c r="D213" s="6" t="n">
        <v>1539.4</v>
      </c>
      <c r="E213" s="6" t="n">
        <v>1889</v>
      </c>
      <c r="F213" s="6" t="n">
        <v>1710.426</v>
      </c>
      <c r="G213" s="7"/>
      <c r="H213" s="6" t="n">
        <v>4652.89692360671</v>
      </c>
      <c r="I213" s="6" t="n">
        <v>5709.57664589651</v>
      </c>
      <c r="J213" s="6" t="n">
        <v>5169.82972161682</v>
      </c>
    </row>
    <row r="214" customFormat="false" ht="15" hidden="false" customHeight="false" outlineLevel="0" collapsed="false">
      <c r="A214" s="4"/>
      <c r="B214" s="4"/>
      <c r="C214" s="5" t="n">
        <v>6</v>
      </c>
      <c r="D214" s="6" t="n">
        <v>1889.1666</v>
      </c>
      <c r="E214" s="6" t="n">
        <v>2250</v>
      </c>
      <c r="F214" s="6" t="n">
        <v>2060.5752</v>
      </c>
      <c r="G214" s="7"/>
      <c r="H214" s="6" t="n">
        <v>5710.08020093579</v>
      </c>
      <c r="I214" s="6" t="n">
        <v>6800.71331565227</v>
      </c>
      <c r="J214" s="6" t="n">
        <v>6228.16942246349</v>
      </c>
    </row>
    <row r="215" customFormat="false" ht="15" hidden="false" customHeight="false" outlineLevel="0" collapsed="false">
      <c r="A215" s="4"/>
      <c r="B215" s="4"/>
      <c r="C215" s="5" t="n">
        <v>7</v>
      </c>
      <c r="D215" s="6" t="n">
        <v>2251</v>
      </c>
      <c r="E215" s="6" t="n">
        <v>2702</v>
      </c>
      <c r="F215" s="6" t="n">
        <v>2486.5609</v>
      </c>
      <c r="G215" s="7"/>
      <c r="H215" s="6" t="n">
        <v>6803.73585490367</v>
      </c>
      <c r="I215" s="6" t="n">
        <v>8166.90105728553</v>
      </c>
      <c r="J215" s="6" t="n">
        <v>7515.72792124902</v>
      </c>
    </row>
    <row r="216" customFormat="false" ht="15" hidden="false" customHeight="false" outlineLevel="0" collapsed="false">
      <c r="A216" s="4"/>
      <c r="B216" s="4"/>
      <c r="C216" s="5" t="n">
        <v>8</v>
      </c>
      <c r="D216" s="6" t="n">
        <v>2702.5</v>
      </c>
      <c r="E216" s="6" t="n">
        <v>3333.3333</v>
      </c>
      <c r="F216" s="6" t="n">
        <v>3002.92</v>
      </c>
      <c r="G216" s="7"/>
      <c r="H216" s="6" t="n">
        <v>8168.41232691123</v>
      </c>
      <c r="I216" s="6" t="n">
        <v>10075.1307372521</v>
      </c>
      <c r="J216" s="6" t="n">
        <v>9076.44356881712</v>
      </c>
    </row>
    <row r="217" customFormat="false" ht="15" hidden="false" customHeight="false" outlineLevel="0" collapsed="false">
      <c r="A217" s="4"/>
      <c r="B217" s="4"/>
      <c r="C217" s="5" t="n">
        <v>9</v>
      </c>
      <c r="D217" s="6" t="n">
        <v>3333.4285</v>
      </c>
      <c r="E217" s="6" t="n">
        <v>4500</v>
      </c>
      <c r="F217" s="6" t="n">
        <v>3878.029</v>
      </c>
      <c r="G217" s="7"/>
      <c r="H217" s="6" t="n">
        <v>10075.4184829888</v>
      </c>
      <c r="I217" s="6" t="n">
        <v>13601.4266313045</v>
      </c>
      <c r="J217" s="6" t="n">
        <v>11721.4948705714</v>
      </c>
    </row>
    <row r="218" customFormat="false" ht="15" hidden="false" customHeight="false" outlineLevel="0" collapsed="false">
      <c r="A218" s="4"/>
      <c r="B218" s="4"/>
      <c r="C218" s="5" t="n">
        <v>10</v>
      </c>
      <c r="D218" s="6" t="n">
        <v>4500.6665</v>
      </c>
      <c r="E218" s="6" t="n">
        <v>92702</v>
      </c>
      <c r="F218" s="6" t="n">
        <v>7064.6133</v>
      </c>
      <c r="G218" s="7"/>
      <c r="H218" s="6" t="n">
        <v>13603.4411537156</v>
      </c>
      <c r="I218" s="6" t="n">
        <v>280195.433683376</v>
      </c>
      <c r="J218" s="6" t="n">
        <v>21353.0709952196</v>
      </c>
    </row>
    <row r="220" customFormat="false" ht="15" hidden="false" customHeight="false" outlineLevel="0" collapsed="false">
      <c r="A220" s="0" t="s">
        <v>28</v>
      </c>
    </row>
    <row r="221" customFormat="false" ht="15" hidden="false" customHeight="false" outlineLevel="0" collapsed="false">
      <c r="A221" s="0" t="s">
        <v>29</v>
      </c>
    </row>
  </sheetData>
  <mergeCells count="1">
    <mergeCell ref="H3:J3"/>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K31"/>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2" activeCellId="0" sqref="C2"/>
    </sheetView>
  </sheetViews>
  <sheetFormatPr defaultRowHeight="15"/>
  <cols>
    <col collapsed="false" hidden="false" max="1" min="1" style="0" width="38.9919028340081"/>
    <col collapsed="false" hidden="false" max="2" min="2" style="0" width="36.7408906882591"/>
    <col collapsed="false" hidden="false" max="3" min="3" style="0" width="28.9230769230769"/>
    <col collapsed="false" hidden="false" max="4" min="4" style="0" width="23.6720647773279"/>
    <col collapsed="false" hidden="false" max="5" min="5" style="0" width="16.3886639676113"/>
    <col collapsed="false" hidden="false" max="7" min="6" style="0" width="10.6032388663968"/>
    <col collapsed="false" hidden="false" max="8" min="8" style="0" width="17.4615384615385"/>
    <col collapsed="false" hidden="false" max="256" min="9" style="0" width="10.6032388663968"/>
    <col collapsed="false" hidden="false" max="257" min="257" style="0" width="38.9919028340081"/>
    <col collapsed="false" hidden="false" max="258" min="258" style="0" width="36.7408906882591"/>
    <col collapsed="false" hidden="false" max="259" min="259" style="0" width="28.9230769230769"/>
    <col collapsed="false" hidden="false" max="260" min="260" style="0" width="23.6720647773279"/>
    <col collapsed="false" hidden="false" max="261" min="261" style="0" width="16.3886639676113"/>
    <col collapsed="false" hidden="false" max="263" min="262" style="0" width="10.6032388663968"/>
    <col collapsed="false" hidden="false" max="264" min="264" style="0" width="17.4615384615385"/>
    <col collapsed="false" hidden="false" max="512" min="265" style="0" width="10.6032388663968"/>
    <col collapsed="false" hidden="false" max="513" min="513" style="0" width="38.9919028340081"/>
    <col collapsed="false" hidden="false" max="514" min="514" style="0" width="36.7408906882591"/>
    <col collapsed="false" hidden="false" max="515" min="515" style="0" width="28.9230769230769"/>
    <col collapsed="false" hidden="false" max="516" min="516" style="0" width="23.6720647773279"/>
    <col collapsed="false" hidden="false" max="517" min="517" style="0" width="16.3886639676113"/>
    <col collapsed="false" hidden="false" max="519" min="518" style="0" width="10.6032388663968"/>
    <col collapsed="false" hidden="false" max="520" min="520" style="0" width="17.4615384615385"/>
    <col collapsed="false" hidden="false" max="768" min="521" style="0" width="10.6032388663968"/>
    <col collapsed="false" hidden="false" max="769" min="769" style="0" width="38.9919028340081"/>
    <col collapsed="false" hidden="false" max="770" min="770" style="0" width="36.7408906882591"/>
    <col collapsed="false" hidden="false" max="771" min="771" style="0" width="28.9230769230769"/>
    <col collapsed="false" hidden="false" max="772" min="772" style="0" width="23.6720647773279"/>
    <col collapsed="false" hidden="false" max="773" min="773" style="0" width="16.3886639676113"/>
    <col collapsed="false" hidden="false" max="775" min="774" style="0" width="10.6032388663968"/>
    <col collapsed="false" hidden="false" max="776" min="776" style="0" width="17.4615384615385"/>
    <col collapsed="false" hidden="false" max="1025" min="777" style="0" width="10.6032388663968"/>
  </cols>
  <sheetData>
    <row r="1" customFormat="false" ht="23.25" hidden="false" customHeight="false" outlineLevel="0" collapsed="false">
      <c r="A1" s="8" t="s">
        <v>30</v>
      </c>
      <c r="B1" s="8"/>
      <c r="C1" s="8"/>
    </row>
    <row r="2" customFormat="false" ht="23.25" hidden="false" customHeight="false" outlineLevel="0" collapsed="false">
      <c r="A2" s="8" t="s">
        <v>31</v>
      </c>
      <c r="B2" s="8"/>
      <c r="C2" s="8"/>
    </row>
    <row r="4" customFormat="false" ht="60" hidden="false" customHeight="false" outlineLevel="0" collapsed="false">
      <c r="A4" s="9" t="s">
        <v>32</v>
      </c>
      <c r="B4" s="10" t="s">
        <v>33</v>
      </c>
      <c r="C4" s="11" t="s">
        <v>34</v>
      </c>
      <c r="D4" s="12" t="s">
        <v>35</v>
      </c>
      <c r="E4" s="11" t="s">
        <v>36</v>
      </c>
    </row>
    <row r="5" customFormat="false" ht="15" hidden="false" customHeight="false" outlineLevel="0" collapsed="false">
      <c r="A5" s="4" t="s">
        <v>37</v>
      </c>
      <c r="B5" s="13" t="n">
        <v>160000000000</v>
      </c>
      <c r="C5" s="13" t="n">
        <f aca="false">B5*0.036</f>
        <v>5760000000</v>
      </c>
      <c r="D5" s="13" t="n">
        <v>1185</v>
      </c>
      <c r="E5" s="14" t="n">
        <f aca="false">C5/D5</f>
        <v>4860759.49367089</v>
      </c>
    </row>
    <row r="6" customFormat="false" ht="15.75" hidden="false" customHeight="false" outlineLevel="0" collapsed="false">
      <c r="A6" s="4" t="s">
        <v>38</v>
      </c>
      <c r="B6" s="13" t="n">
        <v>30000000000</v>
      </c>
      <c r="C6" s="13" t="n">
        <f aca="false">B6*0.036</f>
        <v>1080000000</v>
      </c>
      <c r="D6" s="4" t="n">
        <v>245</v>
      </c>
      <c r="E6" s="14" t="n">
        <f aca="false">C6/D6</f>
        <v>4408163.26530612</v>
      </c>
      <c r="I6" s="15"/>
      <c r="J6" s="15"/>
      <c r="K6" s="15"/>
    </row>
    <row r="7" customFormat="false" ht="15" hidden="false" customHeight="false" outlineLevel="0" collapsed="false">
      <c r="A7" s="4" t="s">
        <v>39</v>
      </c>
      <c r="B7" s="13" t="n">
        <v>820000000000</v>
      </c>
      <c r="C7" s="13" t="n">
        <f aca="false">B7*0.036</f>
        <v>29520000000</v>
      </c>
      <c r="D7" s="13" t="n">
        <v>4225</v>
      </c>
      <c r="E7" s="14" t="n">
        <f aca="false">C7/D7</f>
        <v>6986982.24852071</v>
      </c>
    </row>
    <row r="8" customFormat="false" ht="15" hidden="false" customHeight="false" outlineLevel="0" collapsed="false">
      <c r="A8" s="4" t="s">
        <v>40</v>
      </c>
      <c r="B8" s="13" t="n">
        <v>75000000000</v>
      </c>
      <c r="C8" s="13" t="n">
        <f aca="false">B8*0.036</f>
        <v>2700000000</v>
      </c>
      <c r="D8" s="4" t="n">
        <v>515</v>
      </c>
      <c r="E8" s="14" t="n">
        <f aca="false">C8/D8</f>
        <v>5242718.44660194</v>
      </c>
    </row>
    <row r="9" customFormat="false" ht="15" hidden="false" customHeight="false" outlineLevel="0" collapsed="false">
      <c r="A9" s="4" t="s">
        <v>41</v>
      </c>
      <c r="B9" s="13" t="n">
        <v>85000000000</v>
      </c>
      <c r="C9" s="13" t="n">
        <f aca="false">B9*0.036</f>
        <v>3060000000</v>
      </c>
      <c r="D9" s="4" t="n">
        <v>670</v>
      </c>
      <c r="E9" s="14" t="n">
        <f aca="false">C9/D9</f>
        <v>4567164.17910448</v>
      </c>
    </row>
    <row r="10" customFormat="false" ht="15" hidden="false" customHeight="false" outlineLevel="0" collapsed="false">
      <c r="A10" s="4" t="s">
        <v>42</v>
      </c>
      <c r="B10" s="13" t="n">
        <v>14000000000</v>
      </c>
      <c r="C10" s="13" t="n">
        <f aca="false">B10*0.036</f>
        <v>504000000</v>
      </c>
      <c r="D10" s="4" t="n">
        <v>100</v>
      </c>
      <c r="E10" s="14" t="n">
        <f aca="false">C10/D10</f>
        <v>5040000</v>
      </c>
    </row>
    <row r="11" customFormat="false" ht="15" hidden="false" customHeight="false" outlineLevel="0" collapsed="false">
      <c r="A11" s="4" t="s">
        <v>43</v>
      </c>
      <c r="B11" s="13" t="n">
        <v>30000000000</v>
      </c>
      <c r="C11" s="13" t="n">
        <f aca="false">B11*0.036</f>
        <v>1080000000</v>
      </c>
      <c r="D11" s="4" t="n">
        <v>280</v>
      </c>
      <c r="E11" s="14" t="n">
        <f aca="false">C11/D11</f>
        <v>3857142.85714286</v>
      </c>
    </row>
    <row r="12" customFormat="false" ht="15" hidden="false" customHeight="false" outlineLevel="0" collapsed="false">
      <c r="A12" s="4" t="s">
        <v>44</v>
      </c>
      <c r="B12" s="13" t="n">
        <v>21000000000</v>
      </c>
      <c r="C12" s="13" t="n">
        <f aca="false">B12*0.036</f>
        <v>756000000</v>
      </c>
      <c r="D12" s="4" t="n">
        <v>160</v>
      </c>
      <c r="E12" s="14" t="n">
        <f aca="false">C12/D12</f>
        <v>4725000</v>
      </c>
    </row>
    <row r="13" customFormat="false" ht="15" hidden="false" customHeight="false" outlineLevel="0" collapsed="false">
      <c r="A13" s="4" t="s">
        <v>45</v>
      </c>
      <c r="B13" s="13" t="n">
        <v>30000000000</v>
      </c>
      <c r="C13" s="13" t="n">
        <f aca="false">B13*0.036</f>
        <v>1080000000</v>
      </c>
      <c r="D13" s="4" t="n">
        <v>260</v>
      </c>
      <c r="E13" s="14" t="n">
        <f aca="false">C13/D13</f>
        <v>4153846.15384616</v>
      </c>
    </row>
    <row r="14" customFormat="false" ht="15" hidden="false" customHeight="false" outlineLevel="0" collapsed="false">
      <c r="A14" s="4" t="s">
        <v>46</v>
      </c>
      <c r="B14" s="13" t="n">
        <v>30000000000</v>
      </c>
      <c r="C14" s="13" t="n">
        <f aca="false">B14*0.036</f>
        <v>1080000000</v>
      </c>
      <c r="D14" s="4" t="n">
        <v>225</v>
      </c>
      <c r="E14" s="14" t="n">
        <f aca="false">C14/D14</f>
        <v>4800000</v>
      </c>
    </row>
    <row r="15" customFormat="false" ht="15" hidden="false" customHeight="false" outlineLevel="0" collapsed="false">
      <c r="A15" s="4" t="s">
        <v>47</v>
      </c>
      <c r="B15" s="13" t="n">
        <v>460000000000</v>
      </c>
      <c r="C15" s="13" t="n">
        <f aca="false">B15*0.036</f>
        <v>16560000000</v>
      </c>
      <c r="D15" s="13" t="n">
        <v>3470</v>
      </c>
      <c r="E15" s="14" t="n">
        <f aca="false">C15/D15</f>
        <v>4772334.29394813</v>
      </c>
    </row>
    <row r="16" customFormat="false" ht="15" hidden="false" customHeight="false" outlineLevel="0" collapsed="false">
      <c r="A16" s="4" t="s">
        <v>48</v>
      </c>
      <c r="B16" s="13" t="n">
        <v>30000000000</v>
      </c>
      <c r="C16" s="13" t="n">
        <f aca="false">B16*0.036</f>
        <v>1080000000</v>
      </c>
      <c r="D16" s="4" t="n">
        <v>210</v>
      </c>
      <c r="E16" s="14" t="n">
        <f aca="false">C16/D16</f>
        <v>5142857.14285714</v>
      </c>
    </row>
    <row r="17" customFormat="false" ht="15" hidden="false" customHeight="false" outlineLevel="0" collapsed="false">
      <c r="A17" s="4" t="s">
        <v>49</v>
      </c>
      <c r="B17" s="13" t="n">
        <v>17000000000</v>
      </c>
      <c r="C17" s="13" t="n">
        <f aca="false">B17*0.036</f>
        <v>612000000</v>
      </c>
      <c r="D17" s="4" t="n">
        <v>120</v>
      </c>
      <c r="E17" s="14" t="n">
        <f aca="false">C17/D17</f>
        <v>5100000</v>
      </c>
    </row>
    <row r="18" customFormat="false" ht="15" hidden="false" customHeight="false" outlineLevel="0" collapsed="false">
      <c r="A18" s="4" t="s">
        <v>50</v>
      </c>
      <c r="B18" s="13" t="n">
        <v>25000000000</v>
      </c>
      <c r="C18" s="13" t="n">
        <f aca="false">B18*0.036</f>
        <v>900000000</v>
      </c>
      <c r="D18" s="4" t="n">
        <v>190</v>
      </c>
      <c r="E18" s="14" t="n">
        <f aca="false">C18/D18</f>
        <v>4736842.10526316</v>
      </c>
    </row>
    <row r="19" customFormat="false" ht="15" hidden="false" customHeight="false" outlineLevel="0" collapsed="false">
      <c r="A19" s="4" t="s">
        <v>51</v>
      </c>
      <c r="B19" s="13" t="n">
        <v>65000000000</v>
      </c>
      <c r="C19" s="13" t="n">
        <f aca="false">B19*0.036</f>
        <v>2340000000</v>
      </c>
      <c r="D19" s="4" t="n">
        <v>515</v>
      </c>
      <c r="E19" s="14" t="n">
        <f aca="false">C19/D19</f>
        <v>4543689.32038835</v>
      </c>
    </row>
    <row r="20" customFormat="false" ht="15" hidden="false" customHeight="false" outlineLevel="0" collapsed="false">
      <c r="A20" s="4" t="s">
        <v>52</v>
      </c>
      <c r="B20" s="13" t="n">
        <v>30000000000</v>
      </c>
      <c r="C20" s="13" t="n">
        <f aca="false">B20*0.036</f>
        <v>1080000000</v>
      </c>
      <c r="D20" s="4" t="n">
        <v>265</v>
      </c>
      <c r="E20" s="14" t="n">
        <f aca="false">C20/D20</f>
        <v>4075471.69811321</v>
      </c>
    </row>
    <row r="21" customFormat="false" ht="15" hidden="false" customHeight="false" outlineLevel="0" collapsed="false">
      <c r="A21" s="4" t="s">
        <v>53</v>
      </c>
      <c r="B21" s="13" t="n">
        <v>18000000000</v>
      </c>
      <c r="C21" s="13" t="n">
        <f aca="false">B21*0.036</f>
        <v>648000000</v>
      </c>
      <c r="D21" s="4" t="n">
        <v>125</v>
      </c>
      <c r="E21" s="14" t="n">
        <f aca="false">C21/D21</f>
        <v>5184000</v>
      </c>
    </row>
    <row r="22" customFormat="false" ht="15" hidden="false" customHeight="false" outlineLevel="0" collapsed="false">
      <c r="A22" s="4" t="s">
        <v>54</v>
      </c>
      <c r="B22" s="13" t="n">
        <v>60000000000</v>
      </c>
      <c r="C22" s="13" t="n">
        <f aca="false">B22*0.036</f>
        <v>2160000000</v>
      </c>
      <c r="D22" s="4" t="n">
        <v>455</v>
      </c>
      <c r="E22" s="14" t="n">
        <f aca="false">C22/D22</f>
        <v>4747252.74725275</v>
      </c>
    </row>
    <row r="23" customFormat="false" ht="15" hidden="false" customHeight="false" outlineLevel="0" collapsed="false">
      <c r="D23" s="16" t="n">
        <f aca="false">SUM(D5:D22)</f>
        <v>13215</v>
      </c>
      <c r="E23" s="17" t="n">
        <f aca="false">AVERAGE(E5:E22)</f>
        <v>4830234.66400088</v>
      </c>
    </row>
    <row r="24" customFormat="false" ht="15" hidden="false" customHeight="false" outlineLevel="0" collapsed="false">
      <c r="A24" s="0" t="s">
        <v>55</v>
      </c>
    </row>
    <row r="25" customFormat="false" ht="15" hidden="false" customHeight="false" outlineLevel="0" collapsed="false">
      <c r="A25" s="18" t="s">
        <v>56</v>
      </c>
    </row>
    <row r="26" customFormat="false" ht="15" hidden="false" customHeight="false" outlineLevel="0" collapsed="false">
      <c r="A26" s="19" t="s">
        <v>57</v>
      </c>
    </row>
    <row r="27" customFormat="false" ht="15" hidden="false" customHeight="false" outlineLevel="0" collapsed="false">
      <c r="A27" s="19"/>
    </row>
    <row r="28" customFormat="false" ht="15" hidden="false" customHeight="false" outlineLevel="0" collapsed="false">
      <c r="A28" s="20" t="s">
        <v>58</v>
      </c>
    </row>
    <row r="29" customFormat="false" ht="15" hidden="false" customHeight="false" outlineLevel="0" collapsed="false">
      <c r="A29" s="20" t="s">
        <v>59</v>
      </c>
      <c r="B29" s="20"/>
      <c r="C29" s="20"/>
      <c r="D29" s="20"/>
    </row>
    <row r="30" customFormat="false" ht="15" hidden="false" customHeight="false" outlineLevel="0" collapsed="false">
      <c r="A30" s="20" t="s">
        <v>60</v>
      </c>
      <c r="B30" s="20"/>
      <c r="C30" s="20"/>
      <c r="D30" s="20"/>
    </row>
    <row r="31" customFormat="false" ht="15" hidden="false" customHeight="false" outlineLevel="0" collapsed="false">
      <c r="A31" s="0" t="s">
        <v>61</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J34"/>
  <sheetViews>
    <sheetView windowProtection="false" showFormulas="false" showGridLines="true" showRowColHeaders="true" showZeros="true" rightToLeft="false" tabSelected="false" showOutlineSymbols="true" defaultGridColor="true" view="normal" topLeftCell="A13" colorId="64" zoomScale="100" zoomScaleNormal="100" zoomScalePageLayoutView="100" workbookViewId="0">
      <selection pane="topLeft" activeCell="L11" activeCellId="0" sqref="L11"/>
    </sheetView>
  </sheetViews>
  <sheetFormatPr defaultRowHeight="15"/>
  <cols>
    <col collapsed="false" hidden="false" max="1" min="1" style="16" width="15.5303643724696"/>
    <col collapsed="false" hidden="false" max="2" min="2" style="16" width="23.6720647773279"/>
    <col collapsed="false" hidden="false" max="4" min="3" style="16" width="11.4615384615385"/>
    <col collapsed="false" hidden="true" max="5" min="5" style="0" width="0"/>
    <col collapsed="false" hidden="true" max="6" min="6" style="16" width="0"/>
    <col collapsed="false" hidden="false" max="1025" min="7" style="16" width="11.4615384615385"/>
  </cols>
  <sheetData>
    <row r="1" customFormat="false" ht="15" hidden="false" customHeight="false" outlineLevel="0" collapsed="false">
      <c r="A1" s="0"/>
      <c r="B1" s="0"/>
      <c r="C1" s="0"/>
      <c r="D1" s="0"/>
      <c r="F1" s="0"/>
      <c r="H1" s="0"/>
      <c r="I1" s="0"/>
      <c r="J1" s="0"/>
    </row>
    <row r="2" customFormat="false" ht="15" hidden="false" customHeight="false" outlineLevel="0" collapsed="false">
      <c r="A2" s="0"/>
      <c r="B2" s="0"/>
      <c r="C2" s="0"/>
      <c r="D2" s="0"/>
      <c r="F2" s="0"/>
      <c r="H2" s="0"/>
      <c r="I2" s="0"/>
      <c r="J2" s="0"/>
    </row>
    <row r="3" customFormat="false" ht="15" hidden="false" customHeight="false" outlineLevel="0" collapsed="false">
      <c r="A3" s="0"/>
      <c r="B3" s="0"/>
      <c r="C3" s="0"/>
      <c r="D3" s="0"/>
      <c r="F3" s="0"/>
      <c r="H3" s="0"/>
      <c r="I3" s="0"/>
      <c r="J3" s="0"/>
    </row>
    <row r="4" customFormat="false" ht="47.25" hidden="false" customHeight="false" outlineLevel="0" collapsed="false">
      <c r="A4" s="21" t="s">
        <v>32</v>
      </c>
      <c r="B4" s="22" t="s">
        <v>62</v>
      </c>
      <c r="C4" s="22" t="s">
        <v>63</v>
      </c>
      <c r="D4" s="22" t="s">
        <v>64</v>
      </c>
      <c r="E4" s="22" t="s">
        <v>65</v>
      </c>
      <c r="F4" s="22" t="s">
        <v>66</v>
      </c>
      <c r="H4" s="0"/>
      <c r="I4" s="0"/>
      <c r="J4" s="0"/>
    </row>
    <row r="5" customFormat="false" ht="15" hidden="false" customHeight="false" outlineLevel="0" collapsed="false">
      <c r="A5" s="13" t="s">
        <v>67</v>
      </c>
      <c r="B5" s="23" t="n">
        <f aca="false">[1]Hoja4!E5</f>
        <v>4860759.49367089</v>
      </c>
      <c r="C5" s="13" t="n">
        <f aca="false">+B5/12</f>
        <v>405063.291139241</v>
      </c>
      <c r="D5" s="13" t="n">
        <f aca="false">+C5/4.2</f>
        <v>96443.6407474382</v>
      </c>
      <c r="E5" s="24" t="n">
        <v>15.55</v>
      </c>
      <c r="F5" s="13" t="n">
        <f aca="false">+D5*E5</f>
        <v>1499698.61362266</v>
      </c>
      <c r="H5" s="0"/>
      <c r="I5" s="0"/>
      <c r="J5" s="0"/>
    </row>
    <row r="6" customFormat="false" ht="15" hidden="false" customHeight="false" outlineLevel="0" collapsed="false">
      <c r="A6" s="13" t="s">
        <v>68</v>
      </c>
      <c r="B6" s="23" t="n">
        <f aca="false">[1]Hoja4!E6</f>
        <v>4408163.26530612</v>
      </c>
      <c r="C6" s="13" t="n">
        <f aca="false">+B6/12</f>
        <v>367346.93877551</v>
      </c>
      <c r="D6" s="13" t="n">
        <f aca="false">+C6/4.2</f>
        <v>87463.556851312</v>
      </c>
      <c r="E6" s="24" t="n">
        <v>6.72</v>
      </c>
      <c r="F6" s="13" t="n">
        <f aca="false">+D6*E6</f>
        <v>587755.102040816</v>
      </c>
      <c r="H6" s="0"/>
      <c r="I6" s="0"/>
      <c r="J6" s="0"/>
    </row>
    <row r="7" customFormat="false" ht="15" hidden="false" customHeight="false" outlineLevel="0" collapsed="false">
      <c r="A7" s="13" t="s">
        <v>39</v>
      </c>
      <c r="B7" s="23" t="n">
        <f aca="false">[1]Hoja4!E7</f>
        <v>6986982.24852071</v>
      </c>
      <c r="C7" s="13" t="n">
        <f aca="false">+B7/12</f>
        <v>582248.520710059</v>
      </c>
      <c r="D7" s="13" t="n">
        <f aca="false">+C7/4.2</f>
        <v>138630.600169062</v>
      </c>
      <c r="E7" s="24" t="n">
        <v>3.99</v>
      </c>
      <c r="F7" s="13" t="n">
        <f aca="false">+D7*E7</f>
        <v>553136.094674556</v>
      </c>
      <c r="H7" s="0"/>
      <c r="I7" s="0"/>
      <c r="J7" s="0"/>
    </row>
    <row r="8" customFormat="false" ht="15" hidden="false" customHeight="false" outlineLevel="0" collapsed="false">
      <c r="A8" s="13" t="s">
        <v>40</v>
      </c>
      <c r="B8" s="23" t="n">
        <f aca="false">[1]Hoja4!E8</f>
        <v>5242718.44660194</v>
      </c>
      <c r="C8" s="13" t="n">
        <f aca="false">+B8/12</f>
        <v>436893.203883495</v>
      </c>
      <c r="D8" s="13" t="n">
        <f aca="false">+C8/4.2</f>
        <v>104022.191400832</v>
      </c>
      <c r="E8" s="24" t="n">
        <v>695.1</v>
      </c>
      <c r="F8" s="13" t="n">
        <f aca="false">+D8*E8</f>
        <v>72305825.2427184</v>
      </c>
      <c r="H8" s="0"/>
      <c r="I8" s="0"/>
      <c r="J8" s="0"/>
    </row>
    <row r="9" customFormat="false" ht="15" hidden="false" customHeight="false" outlineLevel="0" collapsed="false">
      <c r="A9" s="13" t="s">
        <v>41</v>
      </c>
      <c r="B9" s="23" t="n">
        <f aca="false">[1]Hoja4!E9</f>
        <v>4567164.17910448</v>
      </c>
      <c r="C9" s="13" t="n">
        <f aca="false">+B9/12</f>
        <v>380597.014925373</v>
      </c>
      <c r="D9" s="13" t="n">
        <f aca="false">+C9/4.2</f>
        <v>90618.3368869936</v>
      </c>
      <c r="E9" s="24" t="n">
        <v>3295</v>
      </c>
      <c r="F9" s="13" t="n">
        <f aca="false">+D9*E9</f>
        <v>298587420.042644</v>
      </c>
      <c r="H9" s="0"/>
      <c r="I9" s="0"/>
      <c r="J9" s="0"/>
    </row>
    <row r="10" customFormat="false" ht="15" hidden="false" customHeight="false" outlineLevel="0" collapsed="false">
      <c r="A10" s="13" t="s">
        <v>42</v>
      </c>
      <c r="B10" s="23" t="n">
        <f aca="false">[1]Hoja4!E10</f>
        <v>5040000</v>
      </c>
      <c r="C10" s="13" t="n">
        <f aca="false">+B10/12</f>
        <v>420000</v>
      </c>
      <c r="D10" s="13" t="n">
        <f aca="false">+C10/4.2</f>
        <v>100000</v>
      </c>
      <c r="E10" s="24" t="n">
        <v>525.32</v>
      </c>
      <c r="F10" s="13" t="n">
        <f aca="false">+D10*E10</f>
        <v>52532000</v>
      </c>
      <c r="H10" s="0"/>
      <c r="I10" s="0"/>
      <c r="J10" s="0"/>
    </row>
    <row r="11" customFormat="false" ht="15" hidden="false" customHeight="false" outlineLevel="0" collapsed="false">
      <c r="A11" s="13" t="s">
        <v>43</v>
      </c>
      <c r="B11" s="23" t="n">
        <f aca="false">[1]Hoja4!E11</f>
        <v>3857142.85714286</v>
      </c>
      <c r="C11" s="13" t="n">
        <f aca="false">+B11/12</f>
        <v>321428.571428571</v>
      </c>
      <c r="D11" s="13" t="n">
        <f aca="false">+C11/4.2</f>
        <v>76530.612244898</v>
      </c>
      <c r="E11" s="24" t="n">
        <v>1</v>
      </c>
      <c r="F11" s="13" t="n">
        <f aca="false">+D11*E11</f>
        <v>76530.612244898</v>
      </c>
      <c r="H11" s="0"/>
      <c r="I11" s="0"/>
      <c r="J11" s="0"/>
    </row>
    <row r="12" customFormat="false" ht="15" hidden="false" customHeight="false" outlineLevel="0" collapsed="false">
      <c r="A12" s="13" t="s">
        <v>44</v>
      </c>
      <c r="B12" s="23" t="n">
        <f aca="false">[1]Hoja4!E12</f>
        <v>4725000</v>
      </c>
      <c r="C12" s="13" t="n">
        <f aca="false">+B12/12</f>
        <v>393750</v>
      </c>
      <c r="D12" s="13" t="n">
        <f aca="false">+C12/4.2</f>
        <v>93750</v>
      </c>
      <c r="E12" s="24" t="n">
        <v>1</v>
      </c>
      <c r="F12" s="13" t="n">
        <f aca="false">+D12*E12</f>
        <v>93750</v>
      </c>
      <c r="H12" s="0"/>
      <c r="I12" s="0"/>
      <c r="J12" s="0"/>
    </row>
    <row r="13" customFormat="false" ht="15" hidden="false" customHeight="false" outlineLevel="0" collapsed="false">
      <c r="A13" s="13" t="s">
        <v>69</v>
      </c>
      <c r="B13" s="23" t="n">
        <f aca="false">[1]Hoja4!E13</f>
        <v>4153846.15384615</v>
      </c>
      <c r="C13" s="13" t="n">
        <f aca="false">+B13/12</f>
        <v>346153.846153846</v>
      </c>
      <c r="D13" s="13" t="n">
        <f aca="false">+C13/4.2</f>
        <v>82417.5824175824</v>
      </c>
      <c r="E13" s="24" t="n">
        <v>7.53</v>
      </c>
      <c r="F13" s="13" t="n">
        <f aca="false">+D13*E13</f>
        <v>620604.395604396</v>
      </c>
      <c r="H13" s="0"/>
      <c r="I13" s="0"/>
      <c r="J13" s="0"/>
    </row>
    <row r="14" customFormat="false" ht="15" hidden="false" customHeight="false" outlineLevel="0" collapsed="false">
      <c r="A14" s="13" t="s">
        <v>70</v>
      </c>
      <c r="B14" s="23" t="n">
        <f aca="false">[1]Hoja4!E14</f>
        <v>4800000</v>
      </c>
      <c r="C14" s="13" t="n">
        <f aca="false">+B14/12</f>
        <v>400000</v>
      </c>
      <c r="D14" s="13" t="n">
        <f aca="false">+C14/4.2</f>
        <v>95238.0952380952</v>
      </c>
      <c r="E14" s="24" t="n">
        <v>22.29</v>
      </c>
      <c r="F14" s="13" t="n">
        <f aca="false">+D14*E14</f>
        <v>2122857.14285714</v>
      </c>
      <c r="H14" s="0"/>
      <c r="I14" s="0"/>
      <c r="J14" s="0"/>
    </row>
    <row r="15" customFormat="false" ht="15" hidden="false" customHeight="false" outlineLevel="0" collapsed="false">
      <c r="A15" s="13" t="s">
        <v>71</v>
      </c>
      <c r="B15" s="23" t="n">
        <f aca="false">[1]Hoja4!E15</f>
        <v>4772334.29394813</v>
      </c>
      <c r="C15" s="13" t="n">
        <f aca="false">+B15/12</f>
        <v>397694.524495677</v>
      </c>
      <c r="D15" s="13" t="n">
        <f aca="false">+C15/4.2</f>
        <v>94689.1724989708</v>
      </c>
      <c r="E15" s="24" t="n">
        <v>18.2</v>
      </c>
      <c r="F15" s="13" t="n">
        <f aca="false">+D15*E15</f>
        <v>1723342.93948127</v>
      </c>
      <c r="H15" s="0"/>
      <c r="I15" s="0"/>
      <c r="J15" s="0"/>
    </row>
    <row r="16" customFormat="false" ht="15" hidden="false" customHeight="false" outlineLevel="0" collapsed="false">
      <c r="A16" s="13" t="s">
        <v>72</v>
      </c>
      <c r="B16" s="23" t="n">
        <f aca="false">[1]Hoja4!E16</f>
        <v>5142857.14285714</v>
      </c>
      <c r="C16" s="13" t="n">
        <f aca="false">+B16/12</f>
        <v>428571.428571429</v>
      </c>
      <c r="D16" s="13" t="n">
        <f aca="false">+C16/4.2</f>
        <v>102040.816326531</v>
      </c>
      <c r="E16" s="24" t="n">
        <v>27.8</v>
      </c>
      <c r="F16" s="13" t="n">
        <f aca="false">+D16*E16</f>
        <v>2836734.69387755</v>
      </c>
      <c r="H16" s="0"/>
      <c r="I16" s="7"/>
      <c r="J16" s="0"/>
    </row>
    <row r="17" customFormat="false" ht="15" hidden="false" customHeight="false" outlineLevel="0" collapsed="false">
      <c r="A17" s="13" t="s">
        <v>49</v>
      </c>
      <c r="B17" s="23" t="n">
        <f aca="false">[1]Hoja4!E17</f>
        <v>5100000</v>
      </c>
      <c r="C17" s="13" t="n">
        <f aca="false">+B17/12</f>
        <v>425000</v>
      </c>
      <c r="D17" s="13" t="n">
        <f aca="false">+C17/4.2</f>
        <v>101190.476190476</v>
      </c>
      <c r="E17" s="24" t="n">
        <v>1</v>
      </c>
      <c r="F17" s="13" t="n">
        <f aca="false">+D17*E17</f>
        <v>101190.476190476</v>
      </c>
      <c r="H17" s="0"/>
      <c r="I17" s="0"/>
      <c r="J17" s="0"/>
    </row>
    <row r="18" customFormat="false" ht="15" hidden="false" customHeight="false" outlineLevel="0" collapsed="false">
      <c r="A18" s="13" t="s">
        <v>50</v>
      </c>
      <c r="B18" s="23" t="n">
        <f aca="false">[1]Hoja4!E18</f>
        <v>4736842.10526316</v>
      </c>
      <c r="C18" s="13" t="n">
        <f aca="false">+B18/12</f>
        <v>394736.842105263</v>
      </c>
      <c r="D18" s="13" t="n">
        <f aca="false">+C18/4.2</f>
        <v>93984.962406015</v>
      </c>
      <c r="E18" s="24" t="n">
        <v>5623.24</v>
      </c>
      <c r="F18" s="13" t="n">
        <f aca="false">+D18*E18</f>
        <v>528500000</v>
      </c>
      <c r="H18" s="0"/>
      <c r="I18" s="0"/>
      <c r="J18" s="0"/>
    </row>
    <row r="19" customFormat="false" ht="15" hidden="false" customHeight="false" outlineLevel="0" collapsed="false">
      <c r="A19" s="13" t="s">
        <v>51</v>
      </c>
      <c r="B19" s="23" t="n">
        <f aca="false">[1]Hoja4!E19</f>
        <v>4543689.32038835</v>
      </c>
      <c r="C19" s="13" t="n">
        <f aca="false">+B19/12</f>
        <v>378640.776699029</v>
      </c>
      <c r="D19" s="13" t="n">
        <f aca="false">+C19/4.2</f>
        <v>90152.5658807212</v>
      </c>
      <c r="E19" s="24" t="n">
        <v>3.49</v>
      </c>
      <c r="F19" s="13" t="n">
        <f aca="false">+D19*E19</f>
        <v>314632.454923717</v>
      </c>
      <c r="H19" s="25"/>
      <c r="I19" s="0"/>
      <c r="J19" s="0"/>
    </row>
    <row r="20" customFormat="false" ht="15" hidden="false" customHeight="false" outlineLevel="0" collapsed="false">
      <c r="A20" s="13" t="s">
        <v>52</v>
      </c>
      <c r="B20" s="23" t="n">
        <f aca="false">[1]Hoja4!E20</f>
        <v>4075471.69811321</v>
      </c>
      <c r="C20" s="13" t="n">
        <f aca="false">+B20/12</f>
        <v>339622.641509434</v>
      </c>
      <c r="D20" s="13" t="n">
        <f aca="false">+C20/4.2</f>
        <v>80862.5336927224</v>
      </c>
      <c r="E20" s="24" t="n">
        <v>45.14</v>
      </c>
      <c r="F20" s="13" t="n">
        <f aca="false">+D20*E20</f>
        <v>3650134.77088949</v>
      </c>
      <c r="I20" s="0"/>
      <c r="J20" s="0"/>
    </row>
    <row r="21" customFormat="false" ht="15" hidden="false" customHeight="false" outlineLevel="0" collapsed="false">
      <c r="A21" s="13" t="s">
        <v>53</v>
      </c>
      <c r="B21" s="23" t="n">
        <f aca="false">[1]Hoja4!E21</f>
        <v>5184000</v>
      </c>
      <c r="C21" s="13" t="n">
        <f aca="false">+B21/12</f>
        <v>432000</v>
      </c>
      <c r="D21" s="13" t="n">
        <f aca="false">+C21/4.2</f>
        <v>102857.142857143</v>
      </c>
      <c r="E21" s="24" t="n">
        <v>31.68</v>
      </c>
      <c r="F21" s="13" t="n">
        <f aca="false">+D21*E21</f>
        <v>3258514.28571429</v>
      </c>
      <c r="I21" s="0"/>
      <c r="J21" s="0"/>
    </row>
    <row r="22" customFormat="false" ht="15" hidden="false" customHeight="false" outlineLevel="0" collapsed="false">
      <c r="A22" s="13" t="s">
        <v>54</v>
      </c>
      <c r="B22" s="23" t="n">
        <f aca="false">[1]Hoja4!E22</f>
        <v>4747252.74725275</v>
      </c>
      <c r="C22" s="13" t="n">
        <f aca="false">+B22/12</f>
        <v>395604.395604396</v>
      </c>
      <c r="D22" s="13" t="n">
        <f aca="false">+C22/4.2</f>
        <v>94191.5227629513</v>
      </c>
      <c r="E22" s="24" t="n">
        <v>6.29</v>
      </c>
      <c r="F22" s="13" t="n">
        <f aca="false">+D22*E22</f>
        <v>592464.678178964</v>
      </c>
      <c r="I22" s="26"/>
      <c r="J22" s="27"/>
    </row>
    <row r="23" customFormat="false" ht="15" hidden="false" customHeight="false" outlineLevel="0" collapsed="false">
      <c r="A23" s="28" t="s">
        <v>73</v>
      </c>
      <c r="B23" s="29" t="n">
        <f aca="false">AVERAGE(B5:B22)</f>
        <v>4830234.66400088</v>
      </c>
      <c r="C23" s="13" t="n">
        <f aca="false">+B23/12</f>
        <v>402519.555333407</v>
      </c>
      <c r="D23" s="13" t="n">
        <f aca="false">+C23/4.2</f>
        <v>95837.9893650969</v>
      </c>
      <c r="E23" s="24"/>
      <c r="F23" s="13"/>
    </row>
    <row r="24" customFormat="false" ht="15" hidden="false" customHeight="false" outlineLevel="0" collapsed="false">
      <c r="A24" s="30" t="s">
        <v>74</v>
      </c>
      <c r="B24" s="31"/>
    </row>
    <row r="25" customFormat="false" ht="15" hidden="false" customHeight="false" outlineLevel="0" collapsed="false">
      <c r="A25" s="30"/>
      <c r="B25" s="31"/>
    </row>
    <row r="26" customFormat="false" ht="15" hidden="false" customHeight="false" outlineLevel="0" collapsed="false">
      <c r="A26" s="31" t="s">
        <v>55</v>
      </c>
      <c r="B26" s="31"/>
    </row>
    <row r="27" customFormat="false" ht="15" hidden="false" customHeight="false" outlineLevel="0" collapsed="false">
      <c r="A27" s="32" t="s">
        <v>75</v>
      </c>
      <c r="B27" s="31"/>
    </row>
    <row r="28" customFormat="false" ht="15" hidden="false" customHeight="false" outlineLevel="0" collapsed="false">
      <c r="A28" s="33" t="s">
        <v>76</v>
      </c>
      <c r="B28" s="31"/>
    </row>
    <row r="29" customFormat="false" ht="15" hidden="false" customHeight="false" outlineLevel="0" collapsed="false">
      <c r="A29" s="33" t="s">
        <v>77</v>
      </c>
      <c r="B29" s="31"/>
    </row>
    <row r="30" customFormat="false" ht="15" hidden="false" customHeight="false" outlineLevel="0" collapsed="false">
      <c r="A30" s="33"/>
      <c r="B30" s="31"/>
    </row>
    <row r="31" customFormat="false" ht="15" hidden="false" customHeight="false" outlineLevel="0" collapsed="false">
      <c r="A31" s="34" t="s">
        <v>58</v>
      </c>
      <c r="B31" s="31"/>
    </row>
    <row r="32" customFormat="false" ht="15" hidden="false" customHeight="false" outlineLevel="0" collapsed="false">
      <c r="A32" s="31" t="s">
        <v>78</v>
      </c>
      <c r="B32" s="35"/>
    </row>
    <row r="33" customFormat="false" ht="15" hidden="false" customHeight="false" outlineLevel="0" collapsed="false">
      <c r="A33" s="31" t="s">
        <v>79</v>
      </c>
      <c r="B33" s="35"/>
    </row>
    <row r="34" customFormat="false" ht="15" hidden="false" customHeight="false" outlineLevel="0" collapsed="false">
      <c r="A34" s="36" t="s">
        <v>60</v>
      </c>
      <c r="B34" s="36"/>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U233"/>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L11" activeCellId="0" sqref="L11"/>
    </sheetView>
  </sheetViews>
  <sheetFormatPr defaultRowHeight="15"/>
  <cols>
    <col collapsed="false" hidden="false" max="2" min="1" style="0" width="13.1740890688259"/>
    <col collapsed="false" hidden="false" max="3" min="3" style="0" width="16.7125506072875"/>
    <col collapsed="false" hidden="true" max="7" min="4" style="0" width="0"/>
    <col collapsed="false" hidden="false" max="8" min="8" style="0" width="12.748987854251"/>
    <col collapsed="false" hidden="false" max="9" min="9" style="0" width="13.7125506072874"/>
    <col collapsed="false" hidden="false" max="10" min="10" style="0" width="15.5303643724696"/>
    <col collapsed="false" hidden="false" max="1025" min="11" style="0" width="9.10526315789474"/>
  </cols>
  <sheetData>
    <row r="1" customFormat="false" ht="15" hidden="false" customHeight="false" outlineLevel="0" collapsed="false">
      <c r="A1" s="1" t="s">
        <v>0</v>
      </c>
    </row>
    <row r="2" customFormat="false" ht="35.25" hidden="false" customHeight="true" outlineLevel="0" collapsed="false">
      <c r="A2" s="37" t="s">
        <v>80</v>
      </c>
      <c r="B2" s="37"/>
      <c r="C2" s="37"/>
      <c r="D2" s="37"/>
      <c r="E2" s="37"/>
      <c r="F2" s="37"/>
      <c r="G2" s="37"/>
      <c r="H2" s="37"/>
      <c r="I2" s="37"/>
      <c r="J2" s="37"/>
      <c r="K2" s="37"/>
      <c r="L2" s="37"/>
      <c r="M2" s="37"/>
      <c r="N2" s="37"/>
    </row>
    <row r="3" customFormat="false" ht="15" hidden="false" customHeight="true" outlineLevel="0" collapsed="false">
      <c r="H3" s="2" t="s">
        <v>1</v>
      </c>
      <c r="I3" s="2"/>
      <c r="J3" s="2"/>
    </row>
    <row r="4" customFormat="false" ht="15" hidden="false" customHeight="false" outlineLevel="0" collapsed="false">
      <c r="A4" s="3" t="s">
        <v>2</v>
      </c>
      <c r="B4" s="3" t="s">
        <v>3</v>
      </c>
      <c r="C4" s="3" t="s">
        <v>4</v>
      </c>
      <c r="D4" s="3" t="s">
        <v>5</v>
      </c>
      <c r="E4" s="3" t="s">
        <v>6</v>
      </c>
      <c r="F4" s="3" t="s">
        <v>7</v>
      </c>
      <c r="H4" s="3" t="s">
        <v>5</v>
      </c>
      <c r="I4" s="3" t="s">
        <v>6</v>
      </c>
      <c r="J4" s="3" t="s">
        <v>7</v>
      </c>
      <c r="M4" s="38"/>
      <c r="N4" s="38"/>
      <c r="O4" s="38"/>
      <c r="P4" s="38"/>
      <c r="Q4" s="38"/>
      <c r="R4" s="38"/>
      <c r="S4" s="38"/>
      <c r="T4" s="38"/>
      <c r="U4" s="38"/>
    </row>
    <row r="5" customFormat="false" ht="15" hidden="false" customHeight="false" outlineLevel="0" collapsed="false">
      <c r="A5" s="4" t="s">
        <v>8</v>
      </c>
      <c r="B5" s="4" t="n">
        <v>2012</v>
      </c>
      <c r="C5" s="5" t="n">
        <v>1</v>
      </c>
      <c r="D5" s="6" t="n">
        <v>0</v>
      </c>
      <c r="E5" s="6" t="n">
        <v>610</v>
      </c>
      <c r="F5" s="6" t="n">
        <v>375.06117</v>
      </c>
      <c r="G5" s="7"/>
      <c r="H5" s="13" t="n">
        <v>0</v>
      </c>
      <c r="I5" s="13" t="n">
        <v>1029.94208116611</v>
      </c>
      <c r="J5" s="13" t="n">
        <f aca="false">+'Limites ing deciles CEPAL'!J5</f>
        <v>633.264396712123</v>
      </c>
      <c r="K5" s="0" t="s">
        <v>9</v>
      </c>
    </row>
    <row r="6" customFormat="false" ht="15" hidden="false" customHeight="false" outlineLevel="0" collapsed="false">
      <c r="A6" s="4"/>
      <c r="B6" s="4"/>
      <c r="C6" s="5" t="n">
        <v>2</v>
      </c>
      <c r="D6" s="6" t="n">
        <v>611</v>
      </c>
      <c r="E6" s="6" t="n">
        <v>960</v>
      </c>
      <c r="F6" s="6" t="n">
        <v>788.8997</v>
      </c>
      <c r="G6" s="7"/>
      <c r="H6" s="13" t="n">
        <v>1031.63051080736</v>
      </c>
      <c r="I6" s="13" t="n">
        <v>1620.89245560568</v>
      </c>
      <c r="J6" s="13" t="n">
        <f aca="false">+'Limites ing deciles CEPAL'!J6</f>
        <v>1332.0016374579</v>
      </c>
    </row>
    <row r="7" customFormat="false" ht="15" hidden="false" customHeight="false" outlineLevel="0" collapsed="false">
      <c r="A7" s="4"/>
      <c r="B7" s="4"/>
      <c r="C7" s="5" t="n">
        <v>3</v>
      </c>
      <c r="D7" s="6" t="n">
        <v>961.25</v>
      </c>
      <c r="E7" s="6" t="n">
        <v>1260</v>
      </c>
      <c r="F7" s="6" t="n">
        <v>1107.5177</v>
      </c>
      <c r="G7" s="7"/>
      <c r="H7" s="13" t="n">
        <v>1623.00299265725</v>
      </c>
      <c r="I7" s="13" t="n">
        <v>2127.42134798245</v>
      </c>
      <c r="J7" s="13" t="n">
        <f aca="false">+'Limites ing deciles CEPAL'!J7</f>
        <v>1869.96571289557</v>
      </c>
    </row>
    <row r="8" customFormat="false" ht="15" hidden="false" customHeight="false" outlineLevel="0" collapsed="false">
      <c r="A8" s="4"/>
      <c r="B8" s="4"/>
      <c r="C8" s="5" t="n">
        <v>4</v>
      </c>
      <c r="D8" s="6" t="n">
        <v>1262</v>
      </c>
      <c r="E8" s="6" t="n">
        <v>1573.3334</v>
      </c>
      <c r="F8" s="6" t="n">
        <v>1422.6102</v>
      </c>
      <c r="G8" s="7"/>
      <c r="H8" s="13" t="n">
        <v>2130.79820726496</v>
      </c>
      <c r="I8" s="13" t="n">
        <v>2656.46274813794</v>
      </c>
      <c r="J8" s="13" t="n">
        <f aca="false">+'Limites ing deciles CEPAL'!J8</f>
        <v>2401.977229633</v>
      </c>
    </row>
    <row r="9" customFormat="false" ht="15" hidden="false" customHeight="false" outlineLevel="0" collapsed="false">
      <c r="A9" s="4"/>
      <c r="B9" s="4"/>
      <c r="C9" s="5" t="n">
        <v>5</v>
      </c>
      <c r="D9" s="6" t="n">
        <v>1574</v>
      </c>
      <c r="E9" s="6" t="n">
        <v>1875</v>
      </c>
      <c r="F9" s="6" t="n">
        <v>1717.0325</v>
      </c>
      <c r="G9" s="7"/>
      <c r="H9" s="13" t="n">
        <v>2657.58825533681</v>
      </c>
      <c r="I9" s="13" t="n">
        <v>3165.80557735484</v>
      </c>
      <c r="J9" s="13" t="n">
        <f aca="false">+'Limites ing deciles CEPAL'!J9</f>
        <v>2899.08856799974</v>
      </c>
    </row>
    <row r="10" customFormat="false" ht="15" hidden="false" customHeight="false" outlineLevel="0" collapsed="false">
      <c r="A10" s="4"/>
      <c r="B10" s="4"/>
      <c r="C10" s="5" t="n">
        <v>6</v>
      </c>
      <c r="D10" s="6" t="n">
        <v>1876</v>
      </c>
      <c r="E10" s="6" t="n">
        <v>2266.6667</v>
      </c>
      <c r="F10" s="6" t="n">
        <v>2059.9569</v>
      </c>
      <c r="G10" s="7"/>
      <c r="H10" s="13" t="n">
        <v>3167.49400699609</v>
      </c>
      <c r="I10" s="13" t="n">
        <v>3827.10724312772</v>
      </c>
      <c r="J10" s="13" t="n">
        <f aca="false">+'Limites ing deciles CEPAL'!J10</f>
        <v>3478.09228966964</v>
      </c>
    </row>
    <row r="11" customFormat="false" ht="15" hidden="false" customHeight="false" outlineLevel="0" collapsed="false">
      <c r="A11" s="4"/>
      <c r="B11" s="4"/>
      <c r="C11" s="5" t="n">
        <v>7</v>
      </c>
      <c r="D11" s="6" t="n">
        <v>2267.5</v>
      </c>
      <c r="E11" s="6" t="n">
        <v>2833.3333</v>
      </c>
      <c r="F11" s="6" t="n">
        <v>2540.7963</v>
      </c>
      <c r="G11" s="7"/>
      <c r="H11" s="13" t="n">
        <v>3828.51421154778</v>
      </c>
      <c r="I11" s="13" t="n">
        <v>4783.88392727743</v>
      </c>
      <c r="J11" s="13" t="n">
        <f aca="false">+'Limites ing deciles CEPAL'!J11</f>
        <v>4289.95578531335</v>
      </c>
    </row>
    <row r="12" customFormat="false" ht="15" hidden="false" customHeight="false" outlineLevel="0" collapsed="false">
      <c r="A12" s="4"/>
      <c r="B12" s="4"/>
      <c r="C12" s="5" t="n">
        <v>8</v>
      </c>
      <c r="D12" s="6" t="n">
        <v>2835</v>
      </c>
      <c r="E12" s="6" t="n">
        <v>3600</v>
      </c>
      <c r="F12" s="6" t="n">
        <v>3197.7414</v>
      </c>
      <c r="G12" s="7"/>
      <c r="H12" s="13" t="n">
        <v>4786.69803296051</v>
      </c>
      <c r="I12" s="13" t="n">
        <v>6078.34670852128</v>
      </c>
      <c r="J12" s="13" t="n">
        <f aca="false">+'Limites ing deciles CEPAL'!J12</f>
        <v>5399.16136483118</v>
      </c>
    </row>
    <row r="13" customFormat="false" ht="15" hidden="false" customHeight="false" outlineLevel="0" collapsed="false">
      <c r="A13" s="4"/>
      <c r="B13" s="4"/>
      <c r="C13" s="5" t="n">
        <v>9</v>
      </c>
      <c r="D13" s="6" t="n">
        <v>3605</v>
      </c>
      <c r="E13" s="6" t="n">
        <v>5000</v>
      </c>
      <c r="F13" s="6" t="n">
        <v>4288.3303</v>
      </c>
      <c r="G13" s="7"/>
      <c r="H13" s="13" t="n">
        <v>6086.78885672756</v>
      </c>
      <c r="I13" s="13" t="n">
        <v>8442.14820627956</v>
      </c>
      <c r="J13" s="13" t="n">
        <f aca="false">+'Limites ing deciles CEPAL'!J13</f>
        <v>7240.54399001586</v>
      </c>
    </row>
    <row r="14" customFormat="false" ht="15" hidden="false" customHeight="false" outlineLevel="0" collapsed="false">
      <c r="A14" s="4"/>
      <c r="B14" s="4"/>
      <c r="C14" s="5" t="n">
        <v>10</v>
      </c>
      <c r="D14" s="6" t="n">
        <v>5005</v>
      </c>
      <c r="E14" s="6" t="n">
        <v>100000</v>
      </c>
      <c r="F14" s="6" t="n">
        <v>7947.0112</v>
      </c>
      <c r="G14" s="7"/>
      <c r="H14" s="13" t="n">
        <v>8450.59035448584</v>
      </c>
      <c r="I14" s="39" t="n">
        <f aca="false">+'Ingreso mensual pcap Multi'!D5</f>
        <v>96443.6407474382</v>
      </c>
      <c r="J14" s="13" t="n">
        <f aca="false">+'Limites ing deciles CEPAL'!J14</f>
        <v>13417.9692694727</v>
      </c>
    </row>
    <row r="15" customFormat="false" ht="15" hidden="false" customHeight="false" outlineLevel="0" collapsed="false">
      <c r="A15" s="4"/>
      <c r="B15" s="4"/>
      <c r="C15" s="5" t="s">
        <v>81</v>
      </c>
      <c r="D15" s="6"/>
      <c r="E15" s="6"/>
      <c r="F15" s="6"/>
      <c r="G15" s="7"/>
      <c r="H15" s="39" t="n">
        <f aca="false">+I14+1</f>
        <v>96444.6407474382</v>
      </c>
      <c r="I15" s="16" t="s">
        <v>82</v>
      </c>
      <c r="J15" s="13"/>
    </row>
    <row r="16" customFormat="false" ht="15" hidden="false" customHeight="false" outlineLevel="0" collapsed="false">
      <c r="A16" s="4"/>
      <c r="B16" s="4"/>
      <c r="C16" s="5"/>
      <c r="D16" s="6"/>
      <c r="E16" s="6"/>
      <c r="F16" s="6"/>
      <c r="G16" s="7"/>
      <c r="H16" s="13"/>
      <c r="I16" s="13"/>
      <c r="J16" s="13"/>
    </row>
    <row r="17" customFormat="false" ht="15" hidden="false" customHeight="false" outlineLevel="0" collapsed="false">
      <c r="A17" s="4" t="s">
        <v>10</v>
      </c>
      <c r="B17" s="4" t="n">
        <v>2011</v>
      </c>
      <c r="C17" s="5" t="n">
        <v>1</v>
      </c>
      <c r="D17" s="6" t="n">
        <v>0</v>
      </c>
      <c r="E17" s="6" t="n">
        <v>200</v>
      </c>
      <c r="F17" s="6" t="n">
        <v>106.07252</v>
      </c>
      <c r="G17" s="7"/>
      <c r="H17" s="13" t="n">
        <v>0</v>
      </c>
      <c r="I17" s="13" t="n">
        <v>232.743568708599</v>
      </c>
      <c r="J17" s="13" t="n">
        <f aca="false">+'Limites ing deciles CEPAL'!J17</f>
        <v>123.438484233571</v>
      </c>
    </row>
    <row r="18" customFormat="false" ht="15" hidden="false" customHeight="false" outlineLevel="0" collapsed="false">
      <c r="A18" s="4"/>
      <c r="B18" s="4"/>
      <c r="C18" s="5" t="n">
        <v>2</v>
      </c>
      <c r="D18" s="6" t="n">
        <v>200.5</v>
      </c>
      <c r="E18" s="6" t="n">
        <v>350</v>
      </c>
      <c r="F18" s="6" t="n">
        <v>278.3331</v>
      </c>
      <c r="G18" s="7"/>
      <c r="H18" s="13" t="n">
        <v>233.325427630371</v>
      </c>
      <c r="I18" s="13" t="n">
        <v>407.301245240048</v>
      </c>
      <c r="J18" s="13" t="n">
        <f aca="false">+'Limites ing deciles CEPAL'!J18</f>
        <v>323.901194918637</v>
      </c>
    </row>
    <row r="19" customFormat="false" ht="15" hidden="false" customHeight="false" outlineLevel="0" collapsed="false">
      <c r="A19" s="4"/>
      <c r="B19" s="4"/>
      <c r="C19" s="5" t="n">
        <v>3</v>
      </c>
      <c r="D19" s="6" t="n">
        <v>350.33334</v>
      </c>
      <c r="E19" s="6" t="n">
        <v>500</v>
      </c>
      <c r="F19" s="6" t="n">
        <v>429.36885</v>
      </c>
      <c r="G19" s="7"/>
      <c r="H19" s="13" t="n">
        <v>407.689158946015</v>
      </c>
      <c r="I19" s="13" t="n">
        <v>581.858921771498</v>
      </c>
      <c r="J19" s="13" t="n">
        <f aca="false">+'Limites ing deciles CEPAL'!J19</f>
        <v>499.664192206536</v>
      </c>
    </row>
    <row r="20" customFormat="false" ht="15" hidden="false" customHeight="false" outlineLevel="0" collapsed="false">
      <c r="A20" s="4"/>
      <c r="B20" s="4"/>
      <c r="C20" s="5" t="n">
        <v>4</v>
      </c>
      <c r="D20" s="6" t="n">
        <v>500.5</v>
      </c>
      <c r="E20" s="6" t="n">
        <v>650</v>
      </c>
      <c r="F20" s="6" t="n">
        <v>575.5883</v>
      </c>
      <c r="G20" s="7"/>
      <c r="H20" s="13" t="n">
        <v>582.440780693269</v>
      </c>
      <c r="I20" s="13" t="n">
        <v>756.416598302947</v>
      </c>
      <c r="J20" s="13" t="n">
        <f aca="false">+'Limites ing deciles CEPAL'!J20</f>
        <v>669.822375244579</v>
      </c>
    </row>
    <row r="21" customFormat="false" ht="15" hidden="false" customHeight="false" outlineLevel="0" collapsed="false">
      <c r="A21" s="4"/>
      <c r="B21" s="4"/>
      <c r="C21" s="5" t="n">
        <v>5</v>
      </c>
      <c r="D21" s="6" t="n">
        <v>650.09998</v>
      </c>
      <c r="E21" s="6" t="n">
        <v>819.59998</v>
      </c>
      <c r="F21" s="6" t="n">
        <v>733.38909</v>
      </c>
      <c r="G21" s="7"/>
      <c r="H21" s="13" t="n">
        <v>756.532946812945</v>
      </c>
      <c r="I21" s="13" t="n">
        <v>953.783121293482</v>
      </c>
      <c r="J21" s="13" t="n">
        <f aca="false">+'Limites ing deciles CEPAL'!J21</f>
        <v>853.45797029276</v>
      </c>
    </row>
    <row r="22" customFormat="false" ht="15" hidden="false" customHeight="false" outlineLevel="0" collapsed="false">
      <c r="A22" s="4"/>
      <c r="B22" s="4"/>
      <c r="C22" s="5" t="n">
        <v>6</v>
      </c>
      <c r="D22" s="6" t="n">
        <v>819.875</v>
      </c>
      <c r="E22" s="6" t="n">
        <v>1016.3333</v>
      </c>
      <c r="F22" s="6" t="n">
        <v>919.75029</v>
      </c>
      <c r="G22" s="7"/>
      <c r="H22" s="13" t="n">
        <v>954.103166974813</v>
      </c>
      <c r="I22" s="13" t="n">
        <v>1182.72519619694</v>
      </c>
      <c r="J22" s="13" t="n">
        <f aca="false">+'Limites ing deciles CEPAL'!J22</f>
        <v>1070.32982407684</v>
      </c>
    </row>
    <row r="23" customFormat="false" ht="15" hidden="false" customHeight="false" outlineLevel="0" collapsed="false">
      <c r="A23" s="4"/>
      <c r="B23" s="4"/>
      <c r="C23" s="5" t="n">
        <v>7</v>
      </c>
      <c r="D23" s="6" t="n">
        <v>1016.5</v>
      </c>
      <c r="E23" s="6" t="n">
        <v>1299</v>
      </c>
      <c r="F23" s="6" t="n">
        <v>1144.5534</v>
      </c>
      <c r="G23" s="7"/>
      <c r="H23" s="13" t="n">
        <v>1182.91918796145</v>
      </c>
      <c r="I23" s="13" t="n">
        <v>1511.66947876235</v>
      </c>
      <c r="J23" s="13" t="n">
        <f aca="false">+'Limites ing deciles CEPAL'!J23</f>
        <v>1331.9372144678</v>
      </c>
    </row>
    <row r="24" customFormat="false" ht="15" hidden="false" customHeight="false" outlineLevel="0" collapsed="false">
      <c r="A24" s="4"/>
      <c r="B24" s="4"/>
      <c r="C24" s="5" t="n">
        <v>8</v>
      </c>
      <c r="D24" s="6" t="n">
        <v>1299.75</v>
      </c>
      <c r="E24" s="6" t="n">
        <v>1700</v>
      </c>
      <c r="F24" s="6" t="n">
        <v>1489.2149</v>
      </c>
      <c r="G24" s="7"/>
      <c r="H24" s="13" t="n">
        <v>1512.54226714501</v>
      </c>
      <c r="I24" s="13" t="n">
        <v>1978.32033402309</v>
      </c>
      <c r="J24" s="13" t="n">
        <f aca="false">+'Limites ing deciles CEPAL'!J24</f>
        <v>1733.0259520001</v>
      </c>
    </row>
    <row r="25" customFormat="false" ht="15" hidden="false" customHeight="false" outlineLevel="0" collapsed="false">
      <c r="A25" s="4"/>
      <c r="B25" s="4"/>
      <c r="C25" s="5" t="n">
        <v>9</v>
      </c>
      <c r="D25" s="6" t="n">
        <v>1700.5</v>
      </c>
      <c r="E25" s="6" t="n">
        <v>2478</v>
      </c>
      <c r="F25" s="6" t="n">
        <v>2042.1735</v>
      </c>
      <c r="G25" s="7"/>
      <c r="H25" s="13" t="n">
        <v>1978.90219294486</v>
      </c>
      <c r="I25" s="13" t="n">
        <v>2883.69281629954</v>
      </c>
      <c r="J25" s="13" t="n">
        <f aca="false">+'Limites ing deciles CEPAL'!J25</f>
        <v>2376.51374156065</v>
      </c>
    </row>
    <row r="26" customFormat="false" ht="15" hidden="false" customHeight="false" outlineLevel="0" collapsed="false">
      <c r="A26" s="4"/>
      <c r="B26" s="4"/>
      <c r="C26" s="5" t="n">
        <v>10</v>
      </c>
      <c r="D26" s="6" t="n">
        <v>2483</v>
      </c>
      <c r="E26" s="6" t="n">
        <v>29400</v>
      </c>
      <c r="F26" s="6" t="n">
        <v>4190.3568</v>
      </c>
      <c r="G26" s="7"/>
      <c r="H26" s="13" t="n">
        <v>2889.51140551726</v>
      </c>
      <c r="I26" s="39" t="n">
        <f aca="false">+'Ingreso mensual pcap Multi'!D6</f>
        <v>87463.556851312</v>
      </c>
      <c r="J26" s="13" t="n">
        <f aca="false">+'Limites ing deciles CEPAL'!J26</f>
        <v>4876.39297897173</v>
      </c>
    </row>
    <row r="27" customFormat="false" ht="15" hidden="false" customHeight="false" outlineLevel="0" collapsed="false">
      <c r="A27" s="4"/>
      <c r="B27" s="4"/>
      <c r="C27" s="5" t="s">
        <v>81</v>
      </c>
      <c r="D27" s="6"/>
      <c r="E27" s="6"/>
      <c r="F27" s="6"/>
      <c r="G27" s="7"/>
      <c r="H27" s="39" t="n">
        <f aca="false">+I26+1</f>
        <v>87464.556851312</v>
      </c>
      <c r="I27" s="16" t="s">
        <v>82</v>
      </c>
      <c r="J27" s="13"/>
    </row>
    <row r="28" customFormat="false" ht="15" hidden="false" customHeight="false" outlineLevel="0" collapsed="false">
      <c r="A28" s="4"/>
      <c r="B28" s="4"/>
      <c r="C28" s="5"/>
      <c r="D28" s="6"/>
      <c r="E28" s="6"/>
      <c r="F28" s="6"/>
      <c r="G28" s="7"/>
      <c r="H28" s="13"/>
      <c r="I28" s="13"/>
      <c r="J28" s="13"/>
    </row>
    <row r="29" customFormat="false" ht="15" hidden="false" customHeight="false" outlineLevel="0" collapsed="false">
      <c r="A29" s="4" t="s">
        <v>11</v>
      </c>
      <c r="B29" s="4" t="n">
        <v>2013</v>
      </c>
      <c r="C29" s="5" t="n">
        <v>1</v>
      </c>
      <c r="D29" s="6" t="n">
        <v>0</v>
      </c>
      <c r="E29" s="6" t="n">
        <v>200</v>
      </c>
      <c r="F29" s="6" t="n">
        <v>101.20356</v>
      </c>
      <c r="G29" s="7"/>
      <c r="H29" s="13" t="n">
        <v>0</v>
      </c>
      <c r="I29" s="13" t="n">
        <v>231.861740695258</v>
      </c>
      <c r="J29" s="13" t="n">
        <f aca="false">+'Limites ing deciles CEPAL'!J29</f>
        <v>117.326167930785</v>
      </c>
    </row>
    <row r="30" customFormat="false" ht="15" hidden="false" customHeight="false" outlineLevel="0" collapsed="false">
      <c r="A30" s="4"/>
      <c r="B30" s="4"/>
      <c r="C30" s="5" t="n">
        <v>2</v>
      </c>
      <c r="D30" s="6" t="n">
        <v>200.33333</v>
      </c>
      <c r="E30" s="6" t="n">
        <v>333.33334</v>
      </c>
      <c r="F30" s="6" t="n">
        <v>266.42716</v>
      </c>
      <c r="G30" s="7"/>
      <c r="H30" s="13" t="n">
        <v>232.248173065388</v>
      </c>
      <c r="I30" s="13" t="n">
        <v>386.436242220822</v>
      </c>
      <c r="J30" s="13" t="n">
        <f aca="false">+'Limites ing deciles CEPAL'!J30</f>
        <v>308.871325430471</v>
      </c>
    </row>
    <row r="31" customFormat="false" ht="15" hidden="false" customHeight="false" outlineLevel="0" collapsed="false">
      <c r="A31" s="4"/>
      <c r="B31" s="4"/>
      <c r="C31" s="5" t="n">
        <v>3</v>
      </c>
      <c r="D31" s="6" t="n">
        <v>333.42856</v>
      </c>
      <c r="E31" s="6" t="n">
        <v>449.5</v>
      </c>
      <c r="F31" s="6" t="n">
        <v>381.04269</v>
      </c>
      <c r="G31" s="7"/>
      <c r="H31" s="13" t="n">
        <v>386.546631595567</v>
      </c>
      <c r="I31" s="13" t="n">
        <v>521.109262212594</v>
      </c>
      <c r="J31" s="13" t="n">
        <f aca="false">+'Limites ing deciles CEPAL'!J31</f>
        <v>441.746106913019</v>
      </c>
    </row>
    <row r="32" customFormat="false" ht="15" hidden="false" customHeight="false" outlineLevel="0" collapsed="false">
      <c r="A32" s="4"/>
      <c r="B32" s="4"/>
      <c r="C32" s="5" t="n">
        <v>4</v>
      </c>
      <c r="D32" s="6" t="n">
        <v>449.60001</v>
      </c>
      <c r="E32" s="6" t="n">
        <v>585</v>
      </c>
      <c r="F32" s="6" t="n">
        <v>507.60931</v>
      </c>
      <c r="G32" s="7"/>
      <c r="H32" s="13" t="n">
        <v>521.225204676028</v>
      </c>
      <c r="I32" s="13" t="n">
        <v>678.195591533631</v>
      </c>
      <c r="J32" s="13" t="n">
        <f aca="false">+'Limites ing deciles CEPAL'!J32</f>
        <v>588.475891048596</v>
      </c>
    </row>
    <row r="33" customFormat="false" ht="15" hidden="false" customHeight="false" outlineLevel="0" collapsed="false">
      <c r="A33" s="4"/>
      <c r="B33" s="4"/>
      <c r="C33" s="5" t="n">
        <v>5</v>
      </c>
      <c r="D33" s="6" t="n">
        <v>585.16669</v>
      </c>
      <c r="E33" s="6" t="n">
        <v>678</v>
      </c>
      <c r="F33" s="6" t="n">
        <v>653.55237</v>
      </c>
      <c r="G33" s="7"/>
      <c r="H33" s="13" t="n">
        <v>678.388836701414</v>
      </c>
      <c r="I33" s="13" t="n">
        <v>786.011300956926</v>
      </c>
      <c r="J33" s="13" t="n">
        <f aca="false">+'Limites ing deciles CEPAL'!J33</f>
        <v>757.668950718558</v>
      </c>
    </row>
    <row r="34" customFormat="false" ht="15" hidden="false" customHeight="false" outlineLevel="0" collapsed="false">
      <c r="A34" s="4"/>
      <c r="B34" s="4"/>
      <c r="C34" s="5" t="n">
        <v>6</v>
      </c>
      <c r="D34" s="6" t="n">
        <v>678.25</v>
      </c>
      <c r="E34" s="6" t="n">
        <v>833.33331</v>
      </c>
      <c r="F34" s="6" t="n">
        <v>753.84999</v>
      </c>
      <c r="G34" s="7"/>
      <c r="H34" s="13" t="n">
        <v>786.301128132795</v>
      </c>
      <c r="I34" s="13" t="n">
        <v>966.090559179707</v>
      </c>
      <c r="J34" s="13" t="n">
        <f aca="false">+'Limites ing deciles CEPAL'!J34</f>
        <v>873.944854522516</v>
      </c>
    </row>
    <row r="35" customFormat="false" ht="15" hidden="false" customHeight="false" outlineLevel="0" collapsed="false">
      <c r="A35" s="4"/>
      <c r="B35" s="4"/>
      <c r="C35" s="5" t="n">
        <v>7</v>
      </c>
      <c r="D35" s="6" t="n">
        <v>833.5</v>
      </c>
      <c r="E35" s="6" t="n">
        <v>1053</v>
      </c>
      <c r="F35" s="6" t="n">
        <v>943.68153</v>
      </c>
      <c r="G35" s="7"/>
      <c r="H35" s="13" t="n">
        <v>966.28380434749</v>
      </c>
      <c r="I35" s="13" t="n">
        <v>1220.75206476054</v>
      </c>
      <c r="J35" s="13" t="n">
        <f aca="false">+'Limites ing deciles CEPAL'!J35</f>
        <v>1094.01821103882</v>
      </c>
    </row>
    <row r="36" customFormat="false" ht="15" hidden="false" customHeight="false" outlineLevel="0" collapsed="false">
      <c r="A36" s="4"/>
      <c r="B36" s="4"/>
      <c r="C36" s="5" t="n">
        <v>8</v>
      </c>
      <c r="D36" s="6" t="n">
        <v>1053.5</v>
      </c>
      <c r="E36" s="6" t="n">
        <v>1405</v>
      </c>
      <c r="F36" s="6" t="n">
        <v>1231.9606</v>
      </c>
      <c r="G36" s="7"/>
      <c r="H36" s="13" t="n">
        <v>1221.33171911227</v>
      </c>
      <c r="I36" s="13" t="n">
        <v>1628.82872838419</v>
      </c>
      <c r="J36" s="13" t="n">
        <f aca="false">+'Limites ing deciles CEPAL'!J36</f>
        <v>1428.22264591988</v>
      </c>
    </row>
    <row r="37" customFormat="false" ht="15" hidden="false" customHeight="false" outlineLevel="0" collapsed="false">
      <c r="A37" s="4"/>
      <c r="B37" s="4"/>
      <c r="C37" s="5" t="n">
        <v>9</v>
      </c>
      <c r="D37" s="6" t="n">
        <v>1405.3334</v>
      </c>
      <c r="E37" s="6" t="n">
        <v>2266.6667</v>
      </c>
      <c r="F37" s="6" t="n">
        <v>1762.899</v>
      </c>
      <c r="G37" s="7"/>
      <c r="H37" s="13" t="n">
        <v>1629.21524190593</v>
      </c>
      <c r="I37" s="13" t="n">
        <v>2627.76643318989</v>
      </c>
      <c r="J37" s="13" t="n">
        <f aca="false">+'Limites ing deciles CEPAL'!J37</f>
        <v>2043.74415404965</v>
      </c>
    </row>
    <row r="38" customFormat="false" ht="15" hidden="false" customHeight="false" outlineLevel="0" collapsed="false">
      <c r="A38" s="4"/>
      <c r="B38" s="4"/>
      <c r="C38" s="5" t="n">
        <v>10</v>
      </c>
      <c r="D38" s="6" t="n">
        <v>2267</v>
      </c>
      <c r="E38" s="6" t="n">
        <v>82000</v>
      </c>
      <c r="F38" s="6" t="n">
        <v>4753.7232</v>
      </c>
      <c r="G38" s="7"/>
      <c r="H38" s="13" t="n">
        <v>2628.15283078076</v>
      </c>
      <c r="I38" s="39" t="n">
        <f aca="false">+'Ingreso mensual pcap Multi'!D7</f>
        <v>138630.600169062</v>
      </c>
      <c r="J38" s="13" t="n">
        <f aca="false">+'Limites ing deciles CEPAL'!J38</f>
        <v>5511.03267967717</v>
      </c>
    </row>
    <row r="39" customFormat="false" ht="15" hidden="false" customHeight="false" outlineLevel="0" collapsed="false">
      <c r="A39" s="4"/>
      <c r="B39" s="4"/>
      <c r="C39" s="5" t="s">
        <v>81</v>
      </c>
      <c r="D39" s="6"/>
      <c r="E39" s="6"/>
      <c r="F39" s="6"/>
      <c r="G39" s="7"/>
      <c r="H39" s="39" t="n">
        <f aca="false">+I38+1</f>
        <v>138631.600169062</v>
      </c>
      <c r="I39" s="16" t="s">
        <v>82</v>
      </c>
      <c r="J39" s="13"/>
    </row>
    <row r="40" customFormat="false" ht="15" hidden="false" customHeight="false" outlineLevel="0" collapsed="false">
      <c r="A40" s="4"/>
      <c r="B40" s="4"/>
      <c r="C40" s="5"/>
      <c r="D40" s="6"/>
      <c r="E40" s="6"/>
      <c r="F40" s="6"/>
      <c r="G40" s="7"/>
      <c r="H40" s="13"/>
      <c r="I40" s="13"/>
      <c r="J40" s="13"/>
    </row>
    <row r="41" customFormat="false" ht="15" hidden="false" customHeight="false" outlineLevel="0" collapsed="false">
      <c r="A41" s="4" t="s">
        <v>12</v>
      </c>
      <c r="B41" s="4" t="n">
        <v>2013</v>
      </c>
      <c r="C41" s="5" t="n">
        <v>1</v>
      </c>
      <c r="D41" s="6" t="n">
        <v>0</v>
      </c>
      <c r="E41" s="6" t="n">
        <v>76277.664</v>
      </c>
      <c r="F41" s="6" t="n">
        <v>52141.257</v>
      </c>
      <c r="G41" s="7"/>
      <c r="H41" s="13" t="n">
        <v>0</v>
      </c>
      <c r="I41" s="13" t="n">
        <v>83265.8843147139</v>
      </c>
      <c r="J41" s="13" t="n">
        <f aca="false">+'Limites ing deciles CEPAL'!J41</f>
        <v>56918.2070571244</v>
      </c>
    </row>
    <row r="42" customFormat="false" ht="15" hidden="false" customHeight="false" outlineLevel="0" collapsed="false">
      <c r="A42" s="4"/>
      <c r="B42" s="4"/>
      <c r="C42" s="5" t="n">
        <v>2</v>
      </c>
      <c r="D42" s="6" t="n">
        <v>76292</v>
      </c>
      <c r="E42" s="6" t="n">
        <v>104837.25</v>
      </c>
      <c r="F42" s="6" t="n">
        <v>90992.031</v>
      </c>
      <c r="G42" s="7"/>
      <c r="H42" s="13" t="n">
        <v>83281.5337152715</v>
      </c>
      <c r="I42" s="13" t="n">
        <v>114441.972559264</v>
      </c>
      <c r="J42" s="13" t="n">
        <f aca="false">+'Limites ing deciles CEPAL'!J42</f>
        <v>99328.3161740094</v>
      </c>
    </row>
    <row r="43" customFormat="false" ht="15" hidden="false" customHeight="false" outlineLevel="0" collapsed="false">
      <c r="A43" s="4"/>
      <c r="B43" s="4"/>
      <c r="C43" s="5" t="n">
        <v>3</v>
      </c>
      <c r="D43" s="6" t="n">
        <v>104847.66</v>
      </c>
      <c r="E43" s="6" t="n">
        <v>131397</v>
      </c>
      <c r="F43" s="6" t="n">
        <v>117766.05</v>
      </c>
      <c r="G43" s="7"/>
      <c r="H43" s="13" t="n">
        <v>114453.336277163</v>
      </c>
      <c r="I43" s="13" t="n">
        <v>143435.008724185</v>
      </c>
      <c r="J43" s="13" t="n">
        <f aca="false">+'Limites ing deciles CEPAL'!J43</f>
        <v>128555.251711704</v>
      </c>
    </row>
    <row r="44" customFormat="false" ht="15" hidden="false" customHeight="false" outlineLevel="0" collapsed="false">
      <c r="A44" s="4"/>
      <c r="B44" s="4"/>
      <c r="C44" s="5" t="n">
        <v>4</v>
      </c>
      <c r="D44" s="6" t="n">
        <v>131400</v>
      </c>
      <c r="E44" s="6" t="n">
        <v>159797.86</v>
      </c>
      <c r="F44" s="6" t="n">
        <v>144866.73</v>
      </c>
      <c r="G44" s="7"/>
      <c r="H44" s="13" t="n">
        <v>143438.283570842</v>
      </c>
      <c r="I44" s="13" t="n">
        <v>174437.829198582</v>
      </c>
      <c r="J44" s="13" t="n">
        <f aca="false">+'Limites ing deciles CEPAL'!J44</f>
        <v>158138.775477326</v>
      </c>
    </row>
    <row r="45" customFormat="false" ht="15" hidden="false" customHeight="false" outlineLevel="0" collapsed="false">
      <c r="A45" s="4"/>
      <c r="B45" s="4"/>
      <c r="C45" s="5" t="n">
        <v>5</v>
      </c>
      <c r="D45" s="6" t="n">
        <v>159806.33</v>
      </c>
      <c r="E45" s="6" t="n">
        <v>192183</v>
      </c>
      <c r="F45" s="6" t="n">
        <v>175100.25</v>
      </c>
      <c r="G45" s="7"/>
      <c r="H45" s="13" t="n">
        <v>174447.07518231</v>
      </c>
      <c r="I45" s="13" t="n">
        <v>209789.951685655</v>
      </c>
      <c r="J45" s="13" t="n">
        <f aca="false">+'Limites ing deciles CEPAL'!J45</f>
        <v>191142.156109782</v>
      </c>
    </row>
    <row r="46" customFormat="false" ht="15" hidden="false" customHeight="false" outlineLevel="0" collapsed="false">
      <c r="A46" s="4"/>
      <c r="B46" s="4"/>
      <c r="C46" s="5" t="n">
        <v>6</v>
      </c>
      <c r="D46" s="6" t="n">
        <v>192205</v>
      </c>
      <c r="E46" s="6" t="n">
        <v>231396.5</v>
      </c>
      <c r="F46" s="6" t="n">
        <v>211454.98</v>
      </c>
      <c r="G46" s="7"/>
      <c r="H46" s="13" t="n">
        <v>209813.967227806</v>
      </c>
      <c r="I46" s="13" t="n">
        <v>252596.01814536</v>
      </c>
      <c r="J46" s="13" t="n">
        <f aca="false">+'Limites ing deciles CEPAL'!J46</f>
        <v>230827.544777068</v>
      </c>
    </row>
    <row r="47" customFormat="false" ht="15" hidden="false" customHeight="false" outlineLevel="0" collapsed="false">
      <c r="A47" s="4"/>
      <c r="B47" s="4"/>
      <c r="C47" s="5" t="n">
        <v>7</v>
      </c>
      <c r="D47" s="6" t="n">
        <v>231400</v>
      </c>
      <c r="E47" s="6" t="n">
        <v>287805.25</v>
      </c>
      <c r="F47" s="6" t="n">
        <v>257268.5</v>
      </c>
      <c r="G47" s="7"/>
      <c r="H47" s="13" t="n">
        <v>252599.838799793</v>
      </c>
      <c r="I47" s="13" t="n">
        <v>314172.686930571</v>
      </c>
      <c r="J47" s="13" t="n">
        <f aca="false">+'Limites ing deciles CEPAL'!J47</f>
        <v>280838.295714194</v>
      </c>
    </row>
    <row r="48" customFormat="false" ht="15" hidden="false" customHeight="false" outlineLevel="0" collapsed="false">
      <c r="A48" s="4"/>
      <c r="B48" s="4"/>
      <c r="C48" s="5" t="n">
        <v>8</v>
      </c>
      <c r="D48" s="6" t="n">
        <v>287891</v>
      </c>
      <c r="E48" s="6" t="n">
        <v>387691</v>
      </c>
      <c r="F48" s="6" t="n">
        <v>331178.72</v>
      </c>
      <c r="G48" s="7"/>
      <c r="H48" s="13" t="n">
        <v>314266.29296418</v>
      </c>
      <c r="I48" s="13" t="n">
        <v>423209.525082673</v>
      </c>
      <c r="J48" s="13" t="n">
        <f aca="false">+'Limites ing deciles CEPAL'!J48</f>
        <v>361519.841339334</v>
      </c>
    </row>
    <row r="49" customFormat="false" ht="15" hidden="false" customHeight="false" outlineLevel="0" collapsed="false">
      <c r="A49" s="4"/>
      <c r="B49" s="4"/>
      <c r="C49" s="5" t="n">
        <v>9</v>
      </c>
      <c r="D49" s="6" t="n">
        <v>387733.41</v>
      </c>
      <c r="E49" s="6" t="n">
        <v>620000</v>
      </c>
      <c r="F49" s="6" t="n">
        <v>482982.84</v>
      </c>
      <c r="G49" s="7"/>
      <c r="H49" s="13" t="n">
        <v>423255.820498246</v>
      </c>
      <c r="I49" s="13" t="n">
        <v>676801.642419498</v>
      </c>
      <c r="J49" s="13" t="n">
        <f aca="false">+'Limites ing deciles CEPAL'!J49</f>
        <v>527231.579632957</v>
      </c>
    </row>
    <row r="50" customFormat="false" ht="15" hidden="false" customHeight="false" outlineLevel="0" collapsed="false">
      <c r="A50" s="4"/>
      <c r="B50" s="4"/>
      <c r="C50" s="5" t="n">
        <v>10</v>
      </c>
      <c r="D50" s="6" t="n">
        <v>620002.5</v>
      </c>
      <c r="E50" s="6" t="n">
        <v>16338518</v>
      </c>
      <c r="F50" s="6" t="n">
        <v>1244602</v>
      </c>
      <c r="G50" s="7"/>
      <c r="H50" s="13" t="n">
        <v>676804.371458378</v>
      </c>
      <c r="I50" s="39" t="n">
        <f aca="false">+'Ingreso mensual pcap Multi'!D8</f>
        <v>104022.191400832</v>
      </c>
      <c r="J50" s="13" t="n">
        <f aca="false">+'Limites ing deciles CEPAL'!J50</f>
        <v>1358626.89961063</v>
      </c>
    </row>
    <row r="51" customFormat="false" ht="15" hidden="false" customHeight="false" outlineLevel="0" collapsed="false">
      <c r="A51" s="4"/>
      <c r="B51" s="4"/>
      <c r="C51" s="5" t="s">
        <v>81</v>
      </c>
      <c r="D51" s="6"/>
      <c r="E51" s="6"/>
      <c r="F51" s="6"/>
      <c r="G51" s="7"/>
      <c r="H51" s="39" t="n">
        <f aca="false">+I50+1</f>
        <v>104023.191400832</v>
      </c>
      <c r="I51" s="16" t="s">
        <v>82</v>
      </c>
      <c r="J51" s="13"/>
    </row>
    <row r="52" customFormat="false" ht="15" hidden="false" customHeight="false" outlineLevel="0" collapsed="false">
      <c r="A52" s="4"/>
      <c r="B52" s="4"/>
      <c r="C52" s="5"/>
      <c r="D52" s="6"/>
      <c r="E52" s="6"/>
      <c r="F52" s="6"/>
      <c r="G52" s="7"/>
      <c r="H52" s="13"/>
      <c r="I52" s="13"/>
      <c r="J52" s="13"/>
    </row>
    <row r="53" customFormat="false" ht="15" hidden="false" customHeight="false" outlineLevel="0" collapsed="false">
      <c r="A53" s="4" t="s">
        <v>13</v>
      </c>
      <c r="B53" s="4" t="n">
        <v>2013</v>
      </c>
      <c r="C53" s="5" t="n">
        <v>1</v>
      </c>
      <c r="D53" s="6" t="n">
        <v>0</v>
      </c>
      <c r="E53" s="6" t="n">
        <v>83333.336</v>
      </c>
      <c r="F53" s="6" t="n">
        <v>46925.609</v>
      </c>
      <c r="G53" s="7"/>
      <c r="H53" s="13" t="n">
        <v>0</v>
      </c>
      <c r="I53" s="13" t="n">
        <v>90027.7647457806</v>
      </c>
      <c r="J53" s="13" t="n">
        <f aca="false">+'Limites ing deciles CEPAL'!J53</f>
        <v>50695.2906290045</v>
      </c>
    </row>
    <row r="54" customFormat="false" ht="15" hidden="false" customHeight="false" outlineLevel="0" collapsed="false">
      <c r="A54" s="4"/>
      <c r="B54" s="4"/>
      <c r="C54" s="5" t="n">
        <v>2</v>
      </c>
      <c r="D54" s="6" t="n">
        <v>83333.398</v>
      </c>
      <c r="E54" s="6" t="n">
        <v>140000</v>
      </c>
      <c r="F54" s="6" t="n">
        <v>112974.53</v>
      </c>
      <c r="G54" s="7"/>
      <c r="H54" s="13" t="n">
        <v>90027.8317264355</v>
      </c>
      <c r="I54" s="13" t="n">
        <v>151246.639933019</v>
      </c>
      <c r="J54" s="13" t="n">
        <f aca="false">+'Limites ing deciles CEPAL'!J54</f>
        <v>122050.129003657</v>
      </c>
    </row>
    <row r="55" customFormat="false" ht="15" hidden="false" customHeight="false" outlineLevel="0" collapsed="false">
      <c r="A55" s="4"/>
      <c r="B55" s="4"/>
      <c r="C55" s="5" t="n">
        <v>3</v>
      </c>
      <c r="D55" s="6" t="n">
        <v>140012.5</v>
      </c>
      <c r="E55" s="6" t="n">
        <v>200000</v>
      </c>
      <c r="F55" s="6" t="n">
        <v>172045.36</v>
      </c>
      <c r="G55" s="7"/>
      <c r="H55" s="13" t="n">
        <v>151260.144097299</v>
      </c>
      <c r="I55" s="13" t="n">
        <v>216066.628475741</v>
      </c>
      <c r="J55" s="13" t="n">
        <f aca="false">+'Limites ing deciles CEPAL'!J55</f>
        <v>185866.304400476</v>
      </c>
    </row>
    <row r="56" customFormat="false" ht="15" hidden="false" customHeight="false" outlineLevel="0" collapsed="false">
      <c r="A56" s="4"/>
      <c r="B56" s="4"/>
      <c r="C56" s="5" t="n">
        <v>4</v>
      </c>
      <c r="D56" s="6" t="n">
        <v>200003.33</v>
      </c>
      <c r="E56" s="6" t="n">
        <v>260000</v>
      </c>
      <c r="F56" s="6" t="n">
        <v>231395.38</v>
      </c>
      <c r="G56" s="7"/>
      <c r="H56" s="13" t="n">
        <v>216070.225985105</v>
      </c>
      <c r="I56" s="13" t="n">
        <v>280886.617018464</v>
      </c>
      <c r="J56" s="13" t="n">
        <f aca="false">+'Limites ing deciles CEPAL'!J56</f>
        <v>249984.098007315</v>
      </c>
    </row>
    <row r="57" customFormat="false" ht="15" hidden="false" customHeight="false" outlineLevel="0" collapsed="false">
      <c r="A57" s="4"/>
      <c r="B57" s="4"/>
      <c r="C57" s="5" t="n">
        <v>5</v>
      </c>
      <c r="D57" s="6" t="n">
        <v>260041.67</v>
      </c>
      <c r="E57" s="6" t="n">
        <v>333333.34</v>
      </c>
      <c r="F57" s="6" t="n">
        <v>296543.63</v>
      </c>
      <c r="G57" s="7"/>
      <c r="H57" s="13" t="n">
        <v>280931.634500507</v>
      </c>
      <c r="I57" s="13" t="n">
        <v>360111.05466179</v>
      </c>
      <c r="J57" s="13" t="n">
        <f aca="false">+'Limites ing deciles CEPAL'!J57</f>
        <v>320365.911650289</v>
      </c>
    </row>
    <row r="58" customFormat="false" ht="15" hidden="false" customHeight="false" outlineLevel="0" collapsed="false">
      <c r="A58" s="4"/>
      <c r="B58" s="4"/>
      <c r="C58" s="5" t="n">
        <v>6</v>
      </c>
      <c r="D58" s="6" t="n">
        <v>333333.5</v>
      </c>
      <c r="E58" s="6" t="n">
        <v>432958.34</v>
      </c>
      <c r="F58" s="6" t="n">
        <v>381181.03</v>
      </c>
      <c r="G58" s="7"/>
      <c r="H58" s="13" t="n">
        <v>360111.227515093</v>
      </c>
      <c r="I58" s="13" t="n">
        <v>467739.243971269</v>
      </c>
      <c r="J58" s="13" t="n">
        <f aca="false">+'Limites ing deciles CEPAL'!J58</f>
        <v>411802.499955052</v>
      </c>
    </row>
    <row r="59" customFormat="false" ht="15" hidden="false" customHeight="false" outlineLevel="0" collapsed="false">
      <c r="A59" s="4"/>
      <c r="B59" s="4"/>
      <c r="C59" s="5" t="n">
        <v>7</v>
      </c>
      <c r="D59" s="6" t="n">
        <v>433000</v>
      </c>
      <c r="E59" s="6" t="n">
        <v>568611.13</v>
      </c>
      <c r="F59" s="6" t="n">
        <v>495941.55</v>
      </c>
      <c r="G59" s="7"/>
      <c r="H59" s="13" t="n">
        <v>467784.25064998</v>
      </c>
      <c r="I59" s="13" t="n">
        <v>614289.448864407</v>
      </c>
      <c r="J59" s="13" t="n">
        <f aca="false">+'Limites ing deciles CEPAL'!J59</f>
        <v>535782.093147667</v>
      </c>
    </row>
    <row r="60" customFormat="false" ht="15" hidden="false" customHeight="false" outlineLevel="0" collapsed="false">
      <c r="A60" s="4"/>
      <c r="B60" s="4"/>
      <c r="C60" s="5" t="n">
        <v>8</v>
      </c>
      <c r="D60" s="6" t="n">
        <v>568633.31</v>
      </c>
      <c r="E60" s="6" t="n">
        <v>771944.44</v>
      </c>
      <c r="F60" s="6" t="n">
        <v>660236.59</v>
      </c>
      <c r="G60" s="7"/>
      <c r="H60" s="13" t="n">
        <v>614313.410653505</v>
      </c>
      <c r="I60" s="13" t="n">
        <v>833957.162606971</v>
      </c>
      <c r="J60" s="13" t="n">
        <f aca="false">+'Limites ing deciles CEPAL'!J60</f>
        <v>713275.469988102</v>
      </c>
    </row>
    <row r="61" customFormat="false" ht="15" hidden="false" customHeight="false" outlineLevel="0" collapsed="false">
      <c r="A61" s="4"/>
      <c r="B61" s="4"/>
      <c r="C61" s="5" t="n">
        <v>9</v>
      </c>
      <c r="D61" s="6" t="n">
        <v>772000</v>
      </c>
      <c r="E61" s="6" t="n">
        <v>1244750</v>
      </c>
      <c r="F61" s="6" t="n">
        <v>964350.69</v>
      </c>
      <c r="G61" s="7"/>
      <c r="H61" s="13" t="n">
        <v>834017.185916362</v>
      </c>
      <c r="I61" s="13" t="n">
        <v>1344744.6789759</v>
      </c>
      <c r="J61" s="13" t="n">
        <f aca="false">+'Limites ing deciles CEPAL'!J61</f>
        <v>1041820.01128277</v>
      </c>
    </row>
    <row r="62" customFormat="false" ht="15" hidden="false" customHeight="false" outlineLevel="0" collapsed="false">
      <c r="A62" s="4"/>
      <c r="B62" s="4"/>
      <c r="C62" s="5" t="n">
        <v>10</v>
      </c>
      <c r="D62" s="6" t="n">
        <v>1244791.6</v>
      </c>
      <c r="E62" s="6" t="n">
        <v>72600000</v>
      </c>
      <c r="F62" s="6" t="n">
        <v>2709782.2</v>
      </c>
      <c r="G62" s="7"/>
      <c r="H62" s="13" t="n">
        <v>1344789.62083462</v>
      </c>
      <c r="I62" s="39" t="n">
        <f aca="false">+'Ingreso mensual pcap Multi'!D9</f>
        <v>90618.3368869936</v>
      </c>
      <c r="J62" s="13" t="n">
        <f aca="false">+'Limites ing deciles CEPAL'!J62</f>
        <v>2927467.51928789</v>
      </c>
    </row>
    <row r="63" customFormat="false" ht="15" hidden="false" customHeight="false" outlineLevel="0" collapsed="false">
      <c r="A63" s="4"/>
      <c r="B63" s="4"/>
      <c r="C63" s="5" t="s">
        <v>81</v>
      </c>
      <c r="D63" s="6"/>
      <c r="E63" s="6"/>
      <c r="F63" s="6"/>
      <c r="G63" s="7"/>
      <c r="H63" s="39" t="n">
        <f aca="false">+I62+1</f>
        <v>90619.3368869936</v>
      </c>
      <c r="I63" s="16" t="s">
        <v>82</v>
      </c>
      <c r="J63" s="13"/>
    </row>
    <row r="64" customFormat="false" ht="15" hidden="false" customHeight="false" outlineLevel="0" collapsed="false">
      <c r="A64" s="4"/>
      <c r="B64" s="4"/>
      <c r="C64" s="5"/>
      <c r="D64" s="6"/>
      <c r="E64" s="6"/>
      <c r="F64" s="6"/>
      <c r="G64" s="7"/>
      <c r="H64" s="13"/>
      <c r="I64" s="13"/>
      <c r="J64" s="13"/>
    </row>
    <row r="65" customFormat="false" ht="15" hidden="false" customHeight="false" outlineLevel="0" collapsed="false">
      <c r="A65" s="4" t="s">
        <v>14</v>
      </c>
      <c r="B65" s="4" t="n">
        <v>2013</v>
      </c>
      <c r="C65" s="5" t="n">
        <v>1</v>
      </c>
      <c r="D65" s="6" t="n">
        <v>0</v>
      </c>
      <c r="E65" s="6" t="n">
        <v>44750</v>
      </c>
      <c r="F65" s="6" t="n">
        <v>26229.797</v>
      </c>
      <c r="G65" s="7"/>
      <c r="H65" s="13" t="n">
        <v>0</v>
      </c>
      <c r="I65" s="13" t="n">
        <v>47147.5803209954</v>
      </c>
      <c r="J65" s="13" t="n">
        <f aca="false">+'Limites ing deciles CEPAL'!J65</f>
        <v>27635.1164438191</v>
      </c>
    </row>
    <row r="66" customFormat="false" ht="15" hidden="false" customHeight="false" outlineLevel="0" collapsed="false">
      <c r="A66" s="4"/>
      <c r="B66" s="4"/>
      <c r="C66" s="5" t="n">
        <v>2</v>
      </c>
      <c r="D66" s="6" t="n">
        <v>44788.809</v>
      </c>
      <c r="E66" s="6" t="n">
        <v>69748</v>
      </c>
      <c r="F66" s="6" t="n">
        <v>57607.991</v>
      </c>
      <c r="G66" s="7"/>
      <c r="H66" s="13" t="n">
        <v>47188.4685990887</v>
      </c>
      <c r="I66" s="13" t="n">
        <v>73484.9035134924</v>
      </c>
      <c r="J66" s="13" t="n">
        <f aca="false">+'Limites ing deciles CEPAL'!J66</f>
        <v>60694.4666548308</v>
      </c>
    </row>
    <row r="67" customFormat="false" ht="15" hidden="false" customHeight="false" outlineLevel="0" collapsed="false">
      <c r="A67" s="4"/>
      <c r="B67" s="4"/>
      <c r="C67" s="5" t="n">
        <v>3</v>
      </c>
      <c r="D67" s="6" t="n">
        <v>69807.289</v>
      </c>
      <c r="E67" s="6" t="n">
        <v>91066.664</v>
      </c>
      <c r="F67" s="6" t="n">
        <v>80160.455</v>
      </c>
      <c r="G67" s="7"/>
      <c r="H67" s="13" t="n">
        <v>73547.3690529259</v>
      </c>
      <c r="I67" s="13" t="n">
        <v>95945.7621341921</v>
      </c>
      <c r="J67" s="13" t="n">
        <f aca="false">+'Limites ing deciles CEPAL'!J67</f>
        <v>84455.2288420119</v>
      </c>
    </row>
    <row r="68" customFormat="false" ht="15" hidden="false" customHeight="false" outlineLevel="0" collapsed="false">
      <c r="A68" s="4"/>
      <c r="B68" s="4"/>
      <c r="C68" s="5" t="n">
        <v>4</v>
      </c>
      <c r="D68" s="6" t="n">
        <v>91122.219</v>
      </c>
      <c r="E68" s="6" t="n">
        <v>115666.34</v>
      </c>
      <c r="F68" s="6" t="n">
        <v>102743.8</v>
      </c>
      <c r="G68" s="7"/>
      <c r="H68" s="13" t="n">
        <v>96004.293616309</v>
      </c>
      <c r="I68" s="13" t="n">
        <v>121863.420236549</v>
      </c>
      <c r="J68" s="13" t="n">
        <f aca="false">+'Limites ing deciles CEPAL'!J68</f>
        <v>108248.526547135</v>
      </c>
    </row>
    <row r="69" customFormat="false" ht="15" hidden="false" customHeight="false" outlineLevel="0" collapsed="false">
      <c r="A69" s="4"/>
      <c r="B69" s="4"/>
      <c r="C69" s="5" t="n">
        <v>5</v>
      </c>
      <c r="D69" s="6" t="n">
        <v>115666.66</v>
      </c>
      <c r="E69" s="6" t="n">
        <v>147184.58</v>
      </c>
      <c r="F69" s="6" t="n">
        <v>130237.59</v>
      </c>
      <c r="G69" s="7"/>
      <c r="H69" s="13" t="n">
        <v>121863.757381257</v>
      </c>
      <c r="I69" s="13" t="n">
        <v>155070.319722055</v>
      </c>
      <c r="J69" s="13" t="n">
        <f aca="false">+'Limites ing deciles CEPAL'!J69</f>
        <v>137215.357214254</v>
      </c>
    </row>
    <row r="70" customFormat="false" ht="15" hidden="false" customHeight="false" outlineLevel="0" collapsed="false">
      <c r="A70" s="4"/>
      <c r="B70" s="4"/>
      <c r="C70" s="5" t="n">
        <v>6</v>
      </c>
      <c r="D70" s="6" t="n">
        <v>147255.2</v>
      </c>
      <c r="E70" s="6" t="n">
        <v>189873.41</v>
      </c>
      <c r="F70" s="6" t="n">
        <v>166559.95</v>
      </c>
      <c r="G70" s="7"/>
      <c r="H70" s="13" t="n">
        <v>155144.723344899</v>
      </c>
      <c r="I70" s="13" t="n">
        <v>200046.298297124</v>
      </c>
      <c r="J70" s="13" t="n">
        <f aca="false">+'Limites ing deciles CEPAL'!J70</f>
        <v>175483.768064491</v>
      </c>
    </row>
    <row r="71" customFormat="false" ht="15" hidden="false" customHeight="false" outlineLevel="0" collapsed="false">
      <c r="A71" s="4"/>
      <c r="B71" s="4"/>
      <c r="C71" s="5" t="n">
        <v>7</v>
      </c>
      <c r="D71" s="6" t="n">
        <v>189889.58</v>
      </c>
      <c r="E71" s="6" t="n">
        <v>254000</v>
      </c>
      <c r="F71" s="6" t="n">
        <v>219775.9</v>
      </c>
      <c r="G71" s="7"/>
      <c r="H71" s="13" t="n">
        <v>200063.334640672</v>
      </c>
      <c r="I71" s="13" t="n">
        <v>267608.612324756</v>
      </c>
      <c r="J71" s="13" t="n">
        <f aca="false">+'Limites ing deciles CEPAL'!J71</f>
        <v>231550.880399308</v>
      </c>
    </row>
    <row r="72" customFormat="false" ht="15" hidden="false" customHeight="false" outlineLevel="0" collapsed="false">
      <c r="A72" s="4"/>
      <c r="B72" s="4"/>
      <c r="C72" s="5" t="n">
        <v>8</v>
      </c>
      <c r="D72" s="6" t="n">
        <v>254021.67</v>
      </c>
      <c r="E72" s="6" t="n">
        <v>354936.44</v>
      </c>
      <c r="F72" s="6" t="n">
        <v>300577.15</v>
      </c>
      <c r="G72" s="7"/>
      <c r="H72" s="13" t="n">
        <v>267631.44334298</v>
      </c>
      <c r="I72" s="13" t="n">
        <v>373952.945558618</v>
      </c>
      <c r="J72" s="13" t="n">
        <f aca="false">+'Limites ing deciles CEPAL'!J72</f>
        <v>316681.236252086</v>
      </c>
    </row>
    <row r="73" customFormat="false" ht="15" hidden="false" customHeight="false" outlineLevel="0" collapsed="false">
      <c r="A73" s="4"/>
      <c r="B73" s="4"/>
      <c r="C73" s="5" t="n">
        <v>9</v>
      </c>
      <c r="D73" s="6" t="n">
        <v>355000</v>
      </c>
      <c r="E73" s="6" t="n">
        <v>555431.25</v>
      </c>
      <c r="F73" s="6" t="n">
        <v>440904.9</v>
      </c>
      <c r="G73" s="7"/>
      <c r="H73" s="13" t="n">
        <v>374019.910926332</v>
      </c>
      <c r="I73" s="13" t="n">
        <v>585189.708875215</v>
      </c>
      <c r="J73" s="13" t="n">
        <f aca="false">+'Limites ing deciles CEPAL'!J73</f>
        <v>464527.356126713</v>
      </c>
    </row>
    <row r="74" customFormat="false" ht="15" hidden="false" customHeight="false" outlineLevel="0" collapsed="false">
      <c r="A74" s="4"/>
      <c r="B74" s="4"/>
      <c r="C74" s="5" t="n">
        <v>10</v>
      </c>
      <c r="D74" s="6" t="n">
        <v>556000</v>
      </c>
      <c r="E74" s="6" t="n">
        <v>9079740</v>
      </c>
      <c r="F74" s="6" t="n">
        <v>1018470</v>
      </c>
      <c r="G74" s="7"/>
      <c r="H74" s="13" t="n">
        <v>585788.930915607</v>
      </c>
      <c r="I74" s="39" t="n">
        <f aca="false">+'Ingreso mensual pcap Multi'!D10</f>
        <v>100000</v>
      </c>
      <c r="J74" s="13" t="n">
        <f aca="false">+'Limites ing deciles CEPAL'!J74</f>
        <v>1073036.7850173</v>
      </c>
    </row>
    <row r="75" customFormat="false" ht="15" hidden="false" customHeight="false" outlineLevel="0" collapsed="false">
      <c r="A75" s="4"/>
      <c r="B75" s="4"/>
      <c r="C75" s="5" t="s">
        <v>81</v>
      </c>
      <c r="D75" s="6"/>
      <c r="E75" s="6"/>
      <c r="F75" s="6"/>
      <c r="G75" s="7"/>
      <c r="H75" s="39" t="n">
        <f aca="false">+I74+1</f>
        <v>100001</v>
      </c>
      <c r="I75" s="16" t="s">
        <v>82</v>
      </c>
      <c r="J75" s="13"/>
    </row>
    <row r="76" customFormat="false" ht="15" hidden="false" customHeight="false" outlineLevel="0" collapsed="false">
      <c r="A76" s="4"/>
      <c r="B76" s="4"/>
      <c r="C76" s="5"/>
      <c r="D76" s="6"/>
      <c r="E76" s="6"/>
      <c r="F76" s="6"/>
      <c r="G76" s="7"/>
      <c r="H76" s="13"/>
      <c r="I76" s="13"/>
      <c r="J76" s="13"/>
    </row>
    <row r="77" customFormat="false" ht="15" hidden="false" customHeight="false" outlineLevel="0" collapsed="false">
      <c r="A77" s="4" t="s">
        <v>15</v>
      </c>
      <c r="B77" s="4" t="n">
        <v>2013</v>
      </c>
      <c r="C77" s="5" t="n">
        <v>1</v>
      </c>
      <c r="D77" s="6" t="n">
        <v>0</v>
      </c>
      <c r="E77" s="6" t="n">
        <v>53.333332</v>
      </c>
      <c r="F77" s="6" t="n">
        <v>37.220089</v>
      </c>
      <c r="G77" s="7"/>
      <c r="H77" s="13" t="n">
        <v>0</v>
      </c>
      <c r="I77" s="13" t="n">
        <v>57.4390588654739</v>
      </c>
      <c r="J77" s="13" t="n">
        <f aca="false">+'Limites ing deciles CEPAL'!J77</f>
        <v>40.0853800593066</v>
      </c>
    </row>
    <row r="78" customFormat="false" ht="15" hidden="false" customHeight="false" outlineLevel="0" collapsed="false">
      <c r="A78" s="4"/>
      <c r="B78" s="4"/>
      <c r="C78" s="5" t="n">
        <v>2</v>
      </c>
      <c r="D78" s="6" t="n">
        <v>53.5</v>
      </c>
      <c r="E78" s="6" t="n">
        <v>76.666664</v>
      </c>
      <c r="F78" s="6" t="n">
        <v>65.763284</v>
      </c>
      <c r="G78" s="7"/>
      <c r="H78" s="13" t="n">
        <v>57.6185573648924</v>
      </c>
      <c r="I78" s="13" t="n">
        <v>82.5686463113819</v>
      </c>
      <c r="J78" s="13" t="n">
        <f aca="false">+'Limites ing deciles CEPAL'!J78</f>
        <v>70.8258981618264</v>
      </c>
    </row>
    <row r="79" customFormat="false" ht="15" hidden="false" customHeight="false" outlineLevel="0" collapsed="false">
      <c r="A79" s="4"/>
      <c r="B79" s="4"/>
      <c r="C79" s="5" t="n">
        <v>3</v>
      </c>
      <c r="D79" s="6" t="n">
        <v>76.85714</v>
      </c>
      <c r="E79" s="6" t="n">
        <v>100</v>
      </c>
      <c r="F79" s="6" t="n">
        <v>90.014719</v>
      </c>
      <c r="G79" s="7"/>
      <c r="H79" s="13" t="n">
        <v>82.773785607319</v>
      </c>
      <c r="I79" s="13" t="n">
        <v>107.698238065219</v>
      </c>
      <c r="J79" s="13" t="n">
        <f aca="false">+'Limites ing deciles CEPAL'!J79</f>
        <v>96.9442663623584</v>
      </c>
    </row>
    <row r="80" customFormat="false" ht="15" hidden="false" customHeight="false" outlineLevel="0" collapsed="false">
      <c r="A80" s="4"/>
      <c r="B80" s="4"/>
      <c r="C80" s="5" t="n">
        <v>4</v>
      </c>
      <c r="D80" s="6" t="n">
        <v>100.2</v>
      </c>
      <c r="E80" s="6" t="n">
        <v>122.5</v>
      </c>
      <c r="F80" s="6" t="n">
        <v>112.14403</v>
      </c>
      <c r="G80" s="7"/>
      <c r="H80" s="13" t="n">
        <v>107.91363454135</v>
      </c>
      <c r="I80" s="13" t="n">
        <v>131.930341629894</v>
      </c>
      <c r="J80" s="13" t="n">
        <f aca="false">+'Limites ing deciles CEPAL'!J80</f>
        <v>120.777144405331</v>
      </c>
    </row>
    <row r="81" customFormat="false" ht="15" hidden="false" customHeight="false" outlineLevel="0" collapsed="false">
      <c r="A81" s="4"/>
      <c r="B81" s="4"/>
      <c r="C81" s="5" t="n">
        <v>5</v>
      </c>
      <c r="D81" s="6" t="n">
        <v>122.57143</v>
      </c>
      <c r="E81" s="6" t="n">
        <v>150</v>
      </c>
      <c r="F81" s="6" t="n">
        <v>137.11068</v>
      </c>
      <c r="G81" s="7"/>
      <c r="H81" s="13" t="n">
        <v>132.007270481344</v>
      </c>
      <c r="I81" s="13" t="n">
        <v>161.547357097829</v>
      </c>
      <c r="J81" s="13" t="n">
        <f aca="false">+'Limites ing deciles CEPAL'!J81</f>
        <v>147.665786559241</v>
      </c>
    </row>
    <row r="82" customFormat="false" ht="15" hidden="false" customHeight="false" outlineLevel="0" collapsed="false">
      <c r="A82" s="4"/>
      <c r="B82" s="4"/>
      <c r="C82" s="5" t="n">
        <v>6</v>
      </c>
      <c r="D82" s="6" t="n">
        <v>150.25</v>
      </c>
      <c r="E82" s="6" t="n">
        <v>185</v>
      </c>
      <c r="F82" s="6" t="n">
        <v>168.23111</v>
      </c>
      <c r="G82" s="7"/>
      <c r="H82" s="13" t="n">
        <v>161.816602692992</v>
      </c>
      <c r="I82" s="13" t="n">
        <v>199.241740420656</v>
      </c>
      <c r="J82" s="13" t="n">
        <f aca="false">+'Limites ing deciles CEPAL'!J82</f>
        <v>181.181941347561</v>
      </c>
    </row>
    <row r="83" customFormat="false" ht="15" hidden="false" customHeight="false" outlineLevel="0" collapsed="false">
      <c r="A83" s="4"/>
      <c r="B83" s="4"/>
      <c r="C83" s="5" t="n">
        <v>7</v>
      </c>
      <c r="D83" s="6" t="n">
        <v>185.33333</v>
      </c>
      <c r="E83" s="6" t="n">
        <v>235</v>
      </c>
      <c r="F83" s="6" t="n">
        <v>208.28209</v>
      </c>
      <c r="G83" s="7"/>
      <c r="H83" s="13" t="n">
        <v>199.600730957599</v>
      </c>
      <c r="I83" s="13" t="n">
        <v>253.090859453266</v>
      </c>
      <c r="J83" s="13" t="n">
        <f aca="false">+'Limites ing deciles CEPAL'!J83</f>
        <v>224.316141135415</v>
      </c>
    </row>
    <row r="84" customFormat="false" ht="15" hidden="false" customHeight="false" outlineLevel="0" collapsed="false">
      <c r="A84" s="4"/>
      <c r="B84" s="4"/>
      <c r="C84" s="5" t="n">
        <v>8</v>
      </c>
      <c r="D84" s="6" t="n">
        <v>235.33333</v>
      </c>
      <c r="E84" s="6" t="n">
        <v>318</v>
      </c>
      <c r="F84" s="6" t="n">
        <v>273.19774</v>
      </c>
      <c r="G84" s="7"/>
      <c r="H84" s="13" t="n">
        <v>253.449849990209</v>
      </c>
      <c r="I84" s="13" t="n">
        <v>342.480397047398</v>
      </c>
      <c r="J84" s="13" t="n">
        <f aca="false">+'Limites ing deciles CEPAL'!J84</f>
        <v>294.229152413999</v>
      </c>
    </row>
    <row r="85" customFormat="false" ht="15" hidden="false" customHeight="false" outlineLevel="0" collapsed="false">
      <c r="A85" s="4"/>
      <c r="B85" s="4"/>
      <c r="C85" s="5" t="n">
        <v>9</v>
      </c>
      <c r="D85" s="6" t="n">
        <v>318.25</v>
      </c>
      <c r="E85" s="6" t="n">
        <v>459</v>
      </c>
      <c r="F85" s="6" t="n">
        <v>378.2757</v>
      </c>
      <c r="G85" s="7"/>
      <c r="H85" s="13" t="n">
        <v>342.749642642561</v>
      </c>
      <c r="I85" s="13" t="n">
        <v>494.334912719357</v>
      </c>
      <c r="J85" s="13" t="n">
        <f aca="false">+'Limites ing deciles CEPAL'!J85</f>
        <v>407.396263928875</v>
      </c>
    </row>
    <row r="86" customFormat="false" ht="15" hidden="false" customHeight="false" outlineLevel="0" collapsed="false">
      <c r="A86" s="4"/>
      <c r="B86" s="4"/>
      <c r="C86" s="5" t="n">
        <v>10</v>
      </c>
      <c r="D86" s="6" t="n">
        <v>460</v>
      </c>
      <c r="E86" s="6" t="n">
        <v>10470</v>
      </c>
      <c r="F86" s="6" t="n">
        <v>879.0017</v>
      </c>
      <c r="G86" s="7"/>
      <c r="H86" s="13" t="n">
        <v>495.41189510001</v>
      </c>
      <c r="I86" s="39" t="n">
        <f aca="false">+'Ingreso mensual pcap Multi'!D11</f>
        <v>76530.612244898</v>
      </c>
      <c r="J86" s="13" t="n">
        <f aca="false">+'Limites ing deciles CEPAL'!J86</f>
        <v>946.669343463326</v>
      </c>
    </row>
    <row r="87" customFormat="false" ht="15" hidden="false" customHeight="false" outlineLevel="0" collapsed="false">
      <c r="A87" s="4"/>
      <c r="B87" s="4"/>
      <c r="C87" s="5" t="s">
        <v>81</v>
      </c>
      <c r="D87" s="6"/>
      <c r="E87" s="6"/>
      <c r="F87" s="6"/>
      <c r="G87" s="7"/>
      <c r="H87" s="39" t="n">
        <f aca="false">+I86+1</f>
        <v>76531.612244898</v>
      </c>
      <c r="I87" s="16" t="s">
        <v>82</v>
      </c>
      <c r="J87" s="13"/>
    </row>
    <row r="88" customFormat="false" ht="15" hidden="false" customHeight="false" outlineLevel="0" collapsed="false">
      <c r="A88" s="4"/>
      <c r="B88" s="4"/>
      <c r="C88" s="5"/>
      <c r="D88" s="6"/>
      <c r="E88" s="6"/>
      <c r="F88" s="6"/>
      <c r="G88" s="7"/>
      <c r="H88" s="13"/>
      <c r="I88" s="13"/>
      <c r="J88" s="13"/>
    </row>
    <row r="89" customFormat="false" ht="15" hidden="false" customHeight="false" outlineLevel="0" collapsed="false">
      <c r="A89" s="4" t="s">
        <v>16</v>
      </c>
      <c r="B89" s="4" t="n">
        <v>2013</v>
      </c>
      <c r="C89" s="5" t="n">
        <v>1</v>
      </c>
      <c r="D89" s="6" t="n">
        <v>0</v>
      </c>
      <c r="E89" s="6" t="n">
        <v>41.51889</v>
      </c>
      <c r="F89" s="6" t="n">
        <v>29.455487</v>
      </c>
      <c r="G89" s="7"/>
      <c r="H89" s="13" t="n">
        <v>0</v>
      </c>
      <c r="I89" s="13" t="n">
        <v>41.6856338056516</v>
      </c>
      <c r="J89" s="13" t="n">
        <f aca="false">+'Limites ing deciles CEPAL'!J89</f>
        <v>29.5737830334369</v>
      </c>
    </row>
    <row r="90" customFormat="false" ht="15" hidden="false" customHeight="false" outlineLevel="0" collapsed="false">
      <c r="A90" s="4"/>
      <c r="B90" s="4"/>
      <c r="C90" s="5" t="n">
        <v>2</v>
      </c>
      <c r="D90" s="6" t="n">
        <v>41.527779</v>
      </c>
      <c r="E90" s="6" t="n">
        <v>60</v>
      </c>
      <c r="F90" s="6" t="n">
        <v>51.194574</v>
      </c>
      <c r="G90" s="7"/>
      <c r="H90" s="13" t="n">
        <v>41.6945585047199</v>
      </c>
      <c r="I90" s="13" t="n">
        <v>60.240965698724</v>
      </c>
      <c r="J90" s="13" t="n">
        <f aca="false">+'Limites ing deciles CEPAL'!J90</f>
        <v>51.4001762715798</v>
      </c>
    </row>
    <row r="91" customFormat="false" ht="15" hidden="false" customHeight="false" outlineLevel="0" collapsed="false">
      <c r="A91" s="4"/>
      <c r="B91" s="4"/>
      <c r="C91" s="5" t="n">
        <v>3</v>
      </c>
      <c r="D91" s="6" t="n">
        <v>60.002499</v>
      </c>
      <c r="E91" s="6" t="n">
        <v>77.024284</v>
      </c>
      <c r="F91" s="6" t="n">
        <v>68.561963</v>
      </c>
      <c r="G91" s="7"/>
      <c r="H91" s="13" t="n">
        <v>60.2434747349454</v>
      </c>
      <c r="I91" s="13" t="n">
        <v>77.333620840213</v>
      </c>
      <c r="J91" s="13" t="n">
        <f aca="false">+'Limites ing deciles CEPAL'!J91</f>
        <v>68.8373143553364</v>
      </c>
    </row>
    <row r="92" customFormat="false" ht="15" hidden="false" customHeight="false" outlineLevel="0" collapsed="false">
      <c r="A92" s="4"/>
      <c r="B92" s="4"/>
      <c r="C92" s="5" t="n">
        <v>4</v>
      </c>
      <c r="D92" s="6" t="n">
        <v>77.026665</v>
      </c>
      <c r="E92" s="6" t="n">
        <v>96.666664</v>
      </c>
      <c r="F92" s="6" t="n">
        <v>86.500081</v>
      </c>
      <c r="G92" s="7"/>
      <c r="H92" s="13" t="n">
        <v>77.3360114025351</v>
      </c>
      <c r="I92" s="13" t="n">
        <v>97.0548865039013</v>
      </c>
      <c r="J92" s="13" t="n">
        <f aca="false">+'Limites ing deciles CEPAL'!J92</f>
        <v>86.8474735409642</v>
      </c>
    </row>
    <row r="93" customFormat="false" ht="15" hidden="false" customHeight="false" outlineLevel="0" collapsed="false">
      <c r="A93" s="4"/>
      <c r="B93" s="4"/>
      <c r="C93" s="5" t="n">
        <v>5</v>
      </c>
      <c r="D93" s="6" t="n">
        <v>96.695</v>
      </c>
      <c r="E93" s="6" t="n">
        <v>115.66666</v>
      </c>
      <c r="F93" s="6" t="n">
        <v>105.74033</v>
      </c>
      <c r="G93" s="7"/>
      <c r="H93" s="13" t="n">
        <v>97.0833363039687</v>
      </c>
      <c r="I93" s="13" t="n">
        <v>116.131188292433</v>
      </c>
      <c r="J93" s="13" t="n">
        <f aca="false">+'Limites ing deciles CEPAL'!J93</f>
        <v>106.164993208363</v>
      </c>
    </row>
    <row r="94" customFormat="false" ht="15" hidden="false" customHeight="false" outlineLevel="0" collapsed="false">
      <c r="A94" s="4"/>
      <c r="B94" s="4"/>
      <c r="C94" s="5" t="n">
        <v>6</v>
      </c>
      <c r="D94" s="6" t="n">
        <v>115.684</v>
      </c>
      <c r="E94" s="6" t="n">
        <v>140.26601</v>
      </c>
      <c r="F94" s="6" t="n">
        <v>127.627</v>
      </c>
      <c r="G94" s="7"/>
      <c r="H94" s="13" t="n">
        <v>116.14859793152</v>
      </c>
      <c r="I94" s="13" t="n">
        <v>140.829331618448</v>
      </c>
      <c r="J94" s="13" t="n">
        <f aca="false">+'Limites ing deciles CEPAL'!J94</f>
        <v>128.139562153851</v>
      </c>
    </row>
    <row r="95" customFormat="false" ht="15" hidden="false" customHeight="false" outlineLevel="0" collapsed="false">
      <c r="A95" s="4"/>
      <c r="B95" s="4"/>
      <c r="C95" s="5" t="n">
        <v>7</v>
      </c>
      <c r="D95" s="6" t="n">
        <v>140.3075</v>
      </c>
      <c r="E95" s="6" t="n">
        <v>173.33501</v>
      </c>
      <c r="F95" s="6" t="n">
        <v>156.11267</v>
      </c>
      <c r="G95" s="7"/>
      <c r="H95" s="13" t="n">
        <v>140.870988246229</v>
      </c>
      <c r="I95" s="13" t="n">
        <v>174.0311398633</v>
      </c>
      <c r="J95" s="13" t="n">
        <f aca="false">+'Limites ing deciles CEPAL'!J95</f>
        <v>156.739633310104</v>
      </c>
    </row>
    <row r="96" customFormat="false" ht="15" hidden="false" customHeight="false" outlineLevel="0" collapsed="false">
      <c r="A96" s="4"/>
      <c r="B96" s="4"/>
      <c r="C96" s="5" t="n">
        <v>8</v>
      </c>
      <c r="D96" s="6" t="n">
        <v>173.375</v>
      </c>
      <c r="E96" s="6" t="n">
        <v>227.22333</v>
      </c>
      <c r="F96" s="6" t="n">
        <v>196.9281</v>
      </c>
      <c r="G96" s="7"/>
      <c r="H96" s="13" t="n">
        <v>174.071290466938</v>
      </c>
      <c r="I96" s="13" t="n">
        <v>228.135880474664</v>
      </c>
      <c r="J96" s="13" t="n">
        <f aca="false">+'Limites ing deciles CEPAL'!J96</f>
        <v>197.718981953582</v>
      </c>
    </row>
    <row r="97" customFormat="false" ht="15" hidden="false" customHeight="false" outlineLevel="0" collapsed="false">
      <c r="A97" s="4"/>
      <c r="B97" s="4"/>
      <c r="C97" s="5" t="n">
        <v>9</v>
      </c>
      <c r="D97" s="6" t="n">
        <v>227.28401</v>
      </c>
      <c r="E97" s="6" t="n">
        <v>329.33334</v>
      </c>
      <c r="F97" s="6" t="n">
        <v>270.77187</v>
      </c>
      <c r="G97" s="7"/>
      <c r="H97" s="13" t="n">
        <v>228.196804171307</v>
      </c>
      <c r="I97" s="13" t="n">
        <v>330.655973973104</v>
      </c>
      <c r="J97" s="13" t="n">
        <f aca="false">+'Limites ing deciles CEPAL'!J97</f>
        <v>271.859315547489</v>
      </c>
    </row>
    <row r="98" customFormat="false" ht="15" hidden="false" customHeight="false" outlineLevel="0" collapsed="false">
      <c r="A98" s="4"/>
      <c r="B98" s="4"/>
      <c r="C98" s="5" t="n">
        <v>10</v>
      </c>
      <c r="D98" s="6" t="n">
        <v>329.5</v>
      </c>
      <c r="E98" s="6" t="n">
        <v>52874.25</v>
      </c>
      <c r="F98" s="6" t="n">
        <v>616.60553</v>
      </c>
      <c r="G98" s="7"/>
      <c r="H98" s="13" t="n">
        <v>330.823303295493</v>
      </c>
      <c r="I98" s="39" t="n">
        <f aca="false">+'Ingreso mensual pcap Multi'!D12</f>
        <v>93750</v>
      </c>
      <c r="J98" s="13" t="n">
        <f aca="false">+'Limites ing deciles CEPAL'!J98</f>
        <v>619.081876372893</v>
      </c>
    </row>
    <row r="99" customFormat="false" ht="15" hidden="false" customHeight="false" outlineLevel="0" collapsed="false">
      <c r="A99" s="4"/>
      <c r="B99" s="4"/>
      <c r="C99" s="5" t="s">
        <v>81</v>
      </c>
      <c r="D99" s="6"/>
      <c r="E99" s="6"/>
      <c r="F99" s="6"/>
      <c r="G99" s="7"/>
      <c r="H99" s="39" t="n">
        <f aca="false">+I98+1</f>
        <v>93751</v>
      </c>
      <c r="I99" s="16" t="s">
        <v>82</v>
      </c>
      <c r="J99" s="13"/>
    </row>
    <row r="100" customFormat="false" ht="15" hidden="false" customHeight="false" outlineLevel="0" collapsed="false">
      <c r="A100" s="4"/>
      <c r="B100" s="4"/>
      <c r="C100" s="5"/>
      <c r="D100" s="6"/>
      <c r="E100" s="6"/>
      <c r="F100" s="6"/>
      <c r="G100" s="7"/>
      <c r="H100" s="13"/>
      <c r="I100" s="13"/>
      <c r="J100" s="13"/>
    </row>
    <row r="101" customFormat="false" ht="15" hidden="false" customHeight="false" outlineLevel="0" collapsed="false">
      <c r="A101" s="4" t="s">
        <v>17</v>
      </c>
      <c r="B101" s="4" t="n">
        <v>2006</v>
      </c>
      <c r="C101" s="5" t="n">
        <v>1</v>
      </c>
      <c r="D101" s="6" t="n">
        <v>0</v>
      </c>
      <c r="E101" s="6" t="n">
        <v>138.60001</v>
      </c>
      <c r="F101" s="6" t="n">
        <v>87.106543</v>
      </c>
      <c r="G101" s="7"/>
      <c r="H101" s="13" t="n">
        <v>0</v>
      </c>
      <c r="I101" s="13" t="n">
        <v>212.424846222825</v>
      </c>
      <c r="J101" s="13" t="n">
        <f aca="false">+'Limites ing deciles CEPAL'!J101</f>
        <v>133.503554594094</v>
      </c>
    </row>
    <row r="102" customFormat="false" ht="15" hidden="false" customHeight="false" outlineLevel="0" collapsed="false">
      <c r="A102" s="4"/>
      <c r="B102" s="4"/>
      <c r="C102" s="5" t="n">
        <v>2</v>
      </c>
      <c r="D102" s="6" t="n">
        <v>138.66667</v>
      </c>
      <c r="E102" s="6" t="n">
        <v>237.5</v>
      </c>
      <c r="F102" s="6" t="n">
        <v>186.3085</v>
      </c>
      <c r="G102" s="7"/>
      <c r="H102" s="13" t="n">
        <v>212.527012451018</v>
      </c>
      <c r="I102" s="13" t="n">
        <v>364.00358829643</v>
      </c>
      <c r="J102" s="13" t="n">
        <f aca="false">+'Limites ing deciles CEPAL'!J102</f>
        <v>285.545105390002</v>
      </c>
    </row>
    <row r="103" customFormat="false" ht="15" hidden="false" customHeight="false" outlineLevel="0" collapsed="false">
      <c r="A103" s="4"/>
      <c r="B103" s="4"/>
      <c r="C103" s="5" t="n">
        <v>3</v>
      </c>
      <c r="D103" s="6" t="n">
        <v>237.57143</v>
      </c>
      <c r="E103" s="6" t="n">
        <v>337.66666</v>
      </c>
      <c r="F103" s="6" t="n">
        <v>288.65125</v>
      </c>
      <c r="G103" s="7"/>
      <c r="H103" s="13" t="n">
        <v>364.113065249322</v>
      </c>
      <c r="I103" s="13" t="n">
        <v>517.523687949771</v>
      </c>
      <c r="J103" s="13" t="n">
        <f aca="false">+'Limites ing deciles CEPAL'!J103</f>
        <v>442.400382173683</v>
      </c>
    </row>
    <row r="104" customFormat="false" ht="15" hidden="false" customHeight="false" outlineLevel="0" collapsed="false">
      <c r="A104" s="4"/>
      <c r="B104" s="4"/>
      <c r="C104" s="5" t="n">
        <v>4</v>
      </c>
      <c r="D104" s="6" t="n">
        <v>337.72726</v>
      </c>
      <c r="E104" s="6" t="n">
        <v>458</v>
      </c>
      <c r="F104" s="6" t="n">
        <v>395.07701</v>
      </c>
      <c r="G104" s="7"/>
      <c r="H104" s="13" t="n">
        <v>517.616566339037</v>
      </c>
      <c r="I104" s="13" t="n">
        <v>701.952182904273</v>
      </c>
      <c r="J104" s="13" t="n">
        <f aca="false">+'Limites ing deciles CEPAL'!J104</f>
        <v>605.513470709156</v>
      </c>
    </row>
    <row r="105" customFormat="false" ht="15" hidden="false" customHeight="false" outlineLevel="0" collapsed="false">
      <c r="A105" s="4"/>
      <c r="B105" s="4"/>
      <c r="C105" s="5" t="n">
        <v>5</v>
      </c>
      <c r="D105" s="6" t="n">
        <v>458.14285</v>
      </c>
      <c r="E105" s="6" t="n">
        <v>591</v>
      </c>
      <c r="F105" s="6" t="n">
        <v>522.66402</v>
      </c>
      <c r="G105" s="7"/>
      <c r="H105" s="13" t="n">
        <v>702.171121483591</v>
      </c>
      <c r="I105" s="13" t="n">
        <v>905.794192350274</v>
      </c>
      <c r="J105" s="13" t="n">
        <f aca="false">+'Limites ing deciles CEPAL'!J105</f>
        <v>801.05927896184</v>
      </c>
    </row>
    <row r="106" customFormat="false" ht="15" hidden="false" customHeight="false" outlineLevel="0" collapsed="false">
      <c r="A106" s="4"/>
      <c r="B106" s="4"/>
      <c r="C106" s="5" t="n">
        <v>6</v>
      </c>
      <c r="D106" s="6" t="n">
        <v>591.20001</v>
      </c>
      <c r="E106" s="6" t="n">
        <v>773.40002</v>
      </c>
      <c r="F106" s="6" t="n">
        <v>679.31958</v>
      </c>
      <c r="G106" s="7"/>
      <c r="H106" s="13" t="n">
        <v>906.100737014253</v>
      </c>
      <c r="I106" s="13" t="n">
        <v>1185.34897881487</v>
      </c>
      <c r="J106" s="13" t="n">
        <f aca="false">+'Limites ing deciles CEPAL'!J106</f>
        <v>1041.15690408431</v>
      </c>
    </row>
    <row r="107" customFormat="false" ht="15" hidden="false" customHeight="false" outlineLevel="0" collapsed="false">
      <c r="A107" s="4"/>
      <c r="B107" s="4"/>
      <c r="C107" s="5" t="n">
        <v>7</v>
      </c>
      <c r="D107" s="6" t="n">
        <v>773.79999</v>
      </c>
      <c r="E107" s="6" t="n">
        <v>1014</v>
      </c>
      <c r="F107" s="6" t="n">
        <v>891.39208</v>
      </c>
      <c r="G107" s="7"/>
      <c r="H107" s="13" t="n">
        <v>1185.96199151049</v>
      </c>
      <c r="I107" s="13" t="n">
        <v>1554.10374118981</v>
      </c>
      <c r="J107" s="13" t="n">
        <f aca="false">+'Limites ing deciles CEPAL'!J107</f>
        <v>1366.18911873271</v>
      </c>
    </row>
    <row r="108" customFormat="false" ht="15" hidden="false" customHeight="false" outlineLevel="0" collapsed="false">
      <c r="A108" s="4"/>
      <c r="B108" s="4"/>
      <c r="C108" s="5" t="n">
        <v>8</v>
      </c>
      <c r="D108" s="6" t="n">
        <v>1014.75</v>
      </c>
      <c r="E108" s="6" t="n">
        <v>1419.3334</v>
      </c>
      <c r="F108" s="6" t="n">
        <v>1186.5426</v>
      </c>
      <c r="G108" s="7"/>
      <c r="H108" s="13" t="n">
        <v>1555.25322620548</v>
      </c>
      <c r="I108" s="13" t="n">
        <v>2175.33663405883</v>
      </c>
      <c r="J108" s="13" t="n">
        <f aca="false">+'Limites ing deciles CEPAL'!J108</f>
        <v>1818.55058554348</v>
      </c>
    </row>
    <row r="109" customFormat="false" ht="15" hidden="false" customHeight="false" outlineLevel="0" collapsed="false">
      <c r="A109" s="4"/>
      <c r="B109" s="4"/>
      <c r="C109" s="5" t="n">
        <v>9</v>
      </c>
      <c r="D109" s="6" t="n">
        <v>1420</v>
      </c>
      <c r="E109" s="6" t="n">
        <v>2268.2</v>
      </c>
      <c r="F109" s="6" t="n">
        <v>1785.1245</v>
      </c>
      <c r="G109" s="7"/>
      <c r="H109" s="13" t="n">
        <v>2176.35829634076</v>
      </c>
      <c r="I109" s="13" t="n">
        <v>3476.34921673247</v>
      </c>
      <c r="J109" s="13" t="n">
        <f aca="false">+'Limites ing deciles CEPAL'!J109</f>
        <v>2735.96515181419</v>
      </c>
    </row>
    <row r="110" customFormat="false" ht="15" hidden="false" customHeight="false" outlineLevel="0" collapsed="false">
      <c r="A110" s="4"/>
      <c r="B110" s="4"/>
      <c r="C110" s="5" t="n">
        <v>10</v>
      </c>
      <c r="D110" s="6" t="n">
        <v>2268.25</v>
      </c>
      <c r="E110" s="6" t="n">
        <v>80524.75</v>
      </c>
      <c r="F110" s="6" t="n">
        <v>5007.8444</v>
      </c>
      <c r="G110" s="7"/>
      <c r="H110" s="13" t="n">
        <v>3476.42584906685</v>
      </c>
      <c r="I110" s="39" t="n">
        <f aca="false">+'Ingreso mensual pcap Multi'!D13</f>
        <v>82417.5824175824</v>
      </c>
      <c r="J110" s="13" t="n">
        <f aca="false">+'Limites ing deciles CEPAL'!J110</f>
        <v>7675.2561314955</v>
      </c>
    </row>
    <row r="111" customFormat="false" ht="15" hidden="false" customHeight="false" outlineLevel="0" collapsed="false">
      <c r="A111" s="4"/>
      <c r="B111" s="4"/>
      <c r="C111" s="5" t="s">
        <v>81</v>
      </c>
      <c r="D111" s="6"/>
      <c r="E111" s="6"/>
      <c r="F111" s="6"/>
      <c r="G111" s="7"/>
      <c r="H111" s="39" t="n">
        <f aca="false">+I110+1</f>
        <v>82418.5824175824</v>
      </c>
      <c r="I111" s="16" t="s">
        <v>82</v>
      </c>
      <c r="J111" s="13"/>
    </row>
    <row r="112" customFormat="false" ht="15" hidden="false" customHeight="false" outlineLevel="0" collapsed="false">
      <c r="A112" s="4"/>
      <c r="B112" s="4"/>
      <c r="C112" s="5"/>
      <c r="D112" s="6"/>
      <c r="E112" s="6"/>
      <c r="F112" s="6"/>
      <c r="G112" s="7"/>
      <c r="H112" s="13"/>
      <c r="I112" s="13"/>
      <c r="J112" s="13"/>
    </row>
    <row r="113" customFormat="false" ht="15" hidden="false" customHeight="false" outlineLevel="0" collapsed="false">
      <c r="A113" s="4" t="s">
        <v>18</v>
      </c>
      <c r="B113" s="4" t="n">
        <v>2010</v>
      </c>
      <c r="C113" s="5" t="n">
        <v>1</v>
      </c>
      <c r="D113" s="6" t="n">
        <v>0</v>
      </c>
      <c r="E113" s="6" t="n">
        <v>366.75</v>
      </c>
      <c r="F113" s="6" t="n">
        <v>232.82759</v>
      </c>
      <c r="G113" s="7"/>
      <c r="H113" s="13" t="n">
        <v>0</v>
      </c>
      <c r="I113" s="13" t="n">
        <v>474.224154242034</v>
      </c>
      <c r="J113" s="13" t="n">
        <f aca="false">+'Limites ing deciles CEPAL'!J113</f>
        <v>301.056487939908</v>
      </c>
    </row>
    <row r="114" customFormat="false" ht="15" hidden="false" customHeight="false" outlineLevel="0" collapsed="false">
      <c r="A114" s="4"/>
      <c r="B114" s="4"/>
      <c r="C114" s="5" t="n">
        <v>2</v>
      </c>
      <c r="D114" s="6" t="n">
        <v>367</v>
      </c>
      <c r="E114" s="6" t="n">
        <v>601.16669</v>
      </c>
      <c r="F114" s="6" t="n">
        <v>485.9653</v>
      </c>
      <c r="G114" s="7"/>
      <c r="H114" s="13" t="n">
        <v>474.547415424203</v>
      </c>
      <c r="I114" s="13" t="n">
        <v>777.335419560282</v>
      </c>
      <c r="J114" s="13" t="n">
        <f aca="false">+'Limites ing deciles CEPAL'!J114</f>
        <v>628.374869484599</v>
      </c>
    </row>
    <row r="115" customFormat="false" ht="15" hidden="false" customHeight="false" outlineLevel="0" collapsed="false">
      <c r="A115" s="4"/>
      <c r="B115" s="4"/>
      <c r="C115" s="5" t="n">
        <v>3</v>
      </c>
      <c r="D115" s="6" t="n">
        <v>601.5</v>
      </c>
      <c r="E115" s="6" t="n">
        <v>866.66669</v>
      </c>
      <c r="F115" s="6" t="n">
        <v>730.11192</v>
      </c>
      <c r="G115" s="7"/>
      <c r="H115" s="13" t="n">
        <v>777.766404298797</v>
      </c>
      <c r="I115" s="13" t="n">
        <v>1120.63879502384</v>
      </c>
      <c r="J115" s="13" t="n">
        <f aca="false">+'Limites ing deciles CEPAL'!J115</f>
        <v>944.067369499735</v>
      </c>
    </row>
    <row r="116" customFormat="false" ht="15" hidden="false" customHeight="false" outlineLevel="0" collapsed="false">
      <c r="A116" s="4"/>
      <c r="B116" s="4"/>
      <c r="C116" s="5" t="n">
        <v>4</v>
      </c>
      <c r="D116" s="6" t="n">
        <v>866.75</v>
      </c>
      <c r="E116" s="6" t="n">
        <v>1158.8572</v>
      </c>
      <c r="F116" s="6" t="n">
        <v>1007.0399</v>
      </c>
      <c r="G116" s="7"/>
      <c r="H116" s="13" t="n">
        <v>1120.74651858019</v>
      </c>
      <c r="I116" s="13" t="n">
        <v>1498.45419374858</v>
      </c>
      <c r="J116" s="13" t="n">
        <f aca="false">+'Limites ing deciles CEPAL'!J116</f>
        <v>1302.14763426171</v>
      </c>
    </row>
    <row r="117" customFormat="false" ht="15" hidden="false" customHeight="false" outlineLevel="0" collapsed="false">
      <c r="A117" s="4"/>
      <c r="B117" s="4"/>
      <c r="C117" s="5" t="n">
        <v>5</v>
      </c>
      <c r="D117" s="6" t="n">
        <v>1160.2</v>
      </c>
      <c r="E117" s="6" t="n">
        <v>1503.75</v>
      </c>
      <c r="F117" s="6" t="n">
        <v>1324.9337</v>
      </c>
      <c r="G117" s="7"/>
      <c r="H117" s="13" t="n">
        <v>1500.19049421025</v>
      </c>
      <c r="I117" s="13" t="n">
        <v>1944.41601074699</v>
      </c>
      <c r="J117" s="13" t="n">
        <f aca="false">+'Limites ing deciles CEPAL'!J117</f>
        <v>1713.19853663059</v>
      </c>
    </row>
    <row r="118" customFormat="false" ht="15" hidden="false" customHeight="false" outlineLevel="0" collapsed="false">
      <c r="A118" s="4"/>
      <c r="B118" s="4"/>
      <c r="C118" s="5" t="n">
        <v>6</v>
      </c>
      <c r="D118" s="6" t="n">
        <v>1506.8</v>
      </c>
      <c r="E118" s="6" t="n">
        <v>2000</v>
      </c>
      <c r="F118" s="6" t="n">
        <v>1752.6217</v>
      </c>
      <c r="G118" s="7"/>
      <c r="H118" s="13" t="n">
        <v>1948.35979716945</v>
      </c>
      <c r="I118" s="13" t="n">
        <v>2586.08945735261</v>
      </c>
      <c r="J118" s="13" t="n">
        <f aca="false">+'Limites ing deciles CEPAL'!J118</f>
        <v>2266.2182505487</v>
      </c>
    </row>
    <row r="119" customFormat="false" ht="15" hidden="false" customHeight="false" outlineLevel="0" collapsed="false">
      <c r="A119" s="4"/>
      <c r="B119" s="4"/>
      <c r="C119" s="5" t="n">
        <v>7</v>
      </c>
      <c r="D119" s="6" t="n">
        <v>2001</v>
      </c>
      <c r="E119" s="6" t="n">
        <v>2586.6001</v>
      </c>
      <c r="F119" s="6" t="n">
        <v>2290.3814</v>
      </c>
      <c r="G119" s="7"/>
      <c r="H119" s="13" t="n">
        <v>2587.38250208128</v>
      </c>
      <c r="I119" s="13" t="n">
        <v>3344.5896244986</v>
      </c>
      <c r="J119" s="13" t="n">
        <f aca="false">+'Limites ing deciles CEPAL'!J119</f>
        <v>2961.56559592825</v>
      </c>
    </row>
    <row r="120" customFormat="false" ht="15" hidden="false" customHeight="false" outlineLevel="0" collapsed="false">
      <c r="A120" s="4"/>
      <c r="B120" s="4"/>
      <c r="C120" s="5" t="n">
        <v>8</v>
      </c>
      <c r="D120" s="6" t="n">
        <v>2587</v>
      </c>
      <c r="E120" s="6" t="n">
        <v>3555.6667</v>
      </c>
      <c r="F120" s="6" t="n">
        <v>3042.3224</v>
      </c>
      <c r="G120" s="7"/>
      <c r="H120" s="13" t="n">
        <v>3345.1067130856</v>
      </c>
      <c r="I120" s="13" t="n">
        <v>4597.63608336487</v>
      </c>
      <c r="J120" s="13" t="n">
        <f aca="false">+'Limites ing deciles CEPAL'!J120</f>
        <v>3933.85894225384</v>
      </c>
    </row>
    <row r="121" customFormat="false" ht="15" hidden="false" customHeight="false" outlineLevel="0" collapsed="false">
      <c r="A121" s="4"/>
      <c r="B121" s="4"/>
      <c r="C121" s="5" t="n">
        <v>9</v>
      </c>
      <c r="D121" s="6" t="n">
        <v>3560</v>
      </c>
      <c r="E121" s="6" t="n">
        <v>5666.5</v>
      </c>
      <c r="F121" s="6" t="n">
        <v>4467.8635</v>
      </c>
      <c r="G121" s="7"/>
      <c r="H121" s="13" t="n">
        <v>4603.23923408764</v>
      </c>
      <c r="I121" s="13" t="n">
        <v>7327.03795504427</v>
      </c>
      <c r="J121" s="13" t="n">
        <f aca="false">+'Limites ing deciles CEPAL'!J121</f>
        <v>5777.14734712026</v>
      </c>
    </row>
    <row r="122" customFormat="false" ht="15" hidden="false" customHeight="false" outlineLevel="0" collapsed="false">
      <c r="A122" s="4"/>
      <c r="B122" s="4"/>
      <c r="C122" s="5" t="n">
        <v>10</v>
      </c>
      <c r="D122" s="6" t="n">
        <v>5666.6665</v>
      </c>
      <c r="E122" s="6" t="n">
        <v>83415</v>
      </c>
      <c r="F122" s="6" t="n">
        <v>11169.242</v>
      </c>
      <c r="G122" s="7"/>
      <c r="H122" s="13" t="n">
        <v>7327.2532469916</v>
      </c>
      <c r="I122" s="39" t="n">
        <f aca="false">+'Ingreso mensual pcap Multi'!D14</f>
        <v>95238.0952380952</v>
      </c>
      <c r="J122" s="13" t="n">
        <f aca="false">+'Limites ing deciles CEPAL'!J122</f>
        <v>14442.32949141</v>
      </c>
    </row>
    <row r="123" customFormat="false" ht="15" hidden="false" customHeight="false" outlineLevel="0" collapsed="false">
      <c r="A123" s="4"/>
      <c r="B123" s="4"/>
      <c r="C123" s="5" t="s">
        <v>81</v>
      </c>
      <c r="D123" s="6"/>
      <c r="E123" s="6"/>
      <c r="F123" s="6"/>
      <c r="G123" s="7"/>
      <c r="H123" s="39" t="n">
        <f aca="false">+I122+1</f>
        <v>95239.0952380952</v>
      </c>
      <c r="I123" s="16" t="s">
        <v>82</v>
      </c>
      <c r="J123" s="13"/>
    </row>
    <row r="124" customFormat="false" ht="15" hidden="false" customHeight="false" outlineLevel="0" collapsed="false">
      <c r="A124" s="4"/>
      <c r="B124" s="4"/>
      <c r="C124" s="5"/>
      <c r="D124" s="6"/>
      <c r="E124" s="6"/>
      <c r="F124" s="6"/>
      <c r="G124" s="7"/>
      <c r="H124" s="13"/>
      <c r="I124" s="13"/>
      <c r="J124" s="13"/>
    </row>
    <row r="125" customFormat="false" ht="15" hidden="false" customHeight="false" outlineLevel="0" collapsed="false">
      <c r="A125" s="4" t="s">
        <v>19</v>
      </c>
      <c r="B125" s="4" t="n">
        <v>2012</v>
      </c>
      <c r="C125" s="5" t="n">
        <v>1</v>
      </c>
      <c r="D125" s="6" t="n">
        <v>76.411911</v>
      </c>
      <c r="E125" s="6" t="n">
        <v>944.47418</v>
      </c>
      <c r="F125" s="6" t="n">
        <v>669.86562</v>
      </c>
      <c r="G125" s="7"/>
      <c r="H125" s="13" t="n">
        <v>84.7808106611976</v>
      </c>
      <c r="I125" s="13" t="n">
        <v>1047.91629447626</v>
      </c>
      <c r="J125" s="13" t="n">
        <f aca="false">+'Limites ing deciles CEPAL'!J125</f>
        <v>743.231644836965</v>
      </c>
    </row>
    <row r="126" customFormat="false" ht="15" hidden="false" customHeight="false" outlineLevel="0" collapsed="false">
      <c r="A126" s="4"/>
      <c r="B126" s="4"/>
      <c r="C126" s="5" t="n">
        <v>2</v>
      </c>
      <c r="D126" s="6" t="n">
        <v>945.28082</v>
      </c>
      <c r="E126" s="6" t="n">
        <v>1342.7367</v>
      </c>
      <c r="F126" s="6" t="n">
        <v>1147.791</v>
      </c>
      <c r="G126" s="7"/>
      <c r="H126" s="13" t="n">
        <v>1048.81128050942</v>
      </c>
      <c r="I126" s="13" t="n">
        <v>1489.79791816149</v>
      </c>
      <c r="J126" s="13" t="n">
        <f aca="false">+'Limites ing deciles CEPAL'!J126</f>
        <v>1273.50108348457</v>
      </c>
    </row>
    <row r="127" customFormat="false" ht="15" hidden="false" customHeight="false" outlineLevel="0" collapsed="false">
      <c r="A127" s="4"/>
      <c r="B127" s="4"/>
      <c r="C127" s="5" t="n">
        <v>3</v>
      </c>
      <c r="D127" s="6" t="n">
        <v>1342.8225</v>
      </c>
      <c r="E127" s="6" t="n">
        <v>1729.5166</v>
      </c>
      <c r="F127" s="6" t="n">
        <v>1538.485</v>
      </c>
      <c r="G127" s="7"/>
      <c r="H127" s="13" t="n">
        <v>1489.89311527749</v>
      </c>
      <c r="I127" s="13" t="n">
        <v>1918.93930515621</v>
      </c>
      <c r="J127" s="13" t="n">
        <f aca="false">+'Limites ing deciles CEPAL'!J127</f>
        <v>1706.98525639664</v>
      </c>
    </row>
    <row r="128" customFormat="false" ht="15" hidden="false" customHeight="false" outlineLevel="0" collapsed="false">
      <c r="A128" s="4"/>
      <c r="B128" s="4"/>
      <c r="C128" s="5" t="n">
        <v>4</v>
      </c>
      <c r="D128" s="6" t="n">
        <v>1729.5283</v>
      </c>
      <c r="E128" s="6" t="n">
        <v>2129.6709</v>
      </c>
      <c r="F128" s="6" t="n">
        <v>1922.6677</v>
      </c>
      <c r="G128" s="7"/>
      <c r="H128" s="13" t="n">
        <v>1918.95228658112</v>
      </c>
      <c r="I128" s="13" t="n">
        <v>2362.91990320151</v>
      </c>
      <c r="J128" s="13" t="n">
        <f aca="false">+'Limites ing deciles CEPAL'!J128</f>
        <v>2133.24498896645</v>
      </c>
    </row>
    <row r="129" customFormat="false" ht="15" hidden="false" customHeight="false" outlineLevel="0" collapsed="false">
      <c r="A129" s="4"/>
      <c r="B129" s="4"/>
      <c r="C129" s="5" t="n">
        <v>5</v>
      </c>
      <c r="D129" s="6" t="n">
        <v>2129.9189</v>
      </c>
      <c r="E129" s="6" t="n">
        <v>2613.7971</v>
      </c>
      <c r="F129" s="6" t="n">
        <v>2354.5502</v>
      </c>
      <c r="G129" s="7"/>
      <c r="H129" s="13" t="n">
        <v>2363.19506502862</v>
      </c>
      <c r="I129" s="13" t="n">
        <v>2900.06929733621</v>
      </c>
      <c r="J129" s="13" t="n">
        <f aca="false">+'Limites ing deciles CEPAL'!J129</f>
        <v>2612.428770411</v>
      </c>
    </row>
    <row r="130" customFormat="false" ht="15" hidden="false" customHeight="false" outlineLevel="0" collapsed="false">
      <c r="A130" s="4"/>
      <c r="B130" s="4"/>
      <c r="C130" s="5" t="n">
        <v>6</v>
      </c>
      <c r="D130" s="6" t="n">
        <v>2614.6467</v>
      </c>
      <c r="E130" s="6" t="n">
        <v>3262.9258</v>
      </c>
      <c r="F130" s="6" t="n">
        <v>2908.6279</v>
      </c>
      <c r="G130" s="7"/>
      <c r="H130" s="13" t="n">
        <v>2901.01194849878</v>
      </c>
      <c r="I130" s="13" t="n">
        <v>3620.2928421897</v>
      </c>
      <c r="J130" s="13" t="n">
        <f aca="false">+'Limites ing deciles CEPAL'!J130</f>
        <v>3227.19099740585</v>
      </c>
    </row>
    <row r="131" customFormat="false" ht="15" hidden="false" customHeight="false" outlineLevel="0" collapsed="false">
      <c r="A131" s="4"/>
      <c r="B131" s="4"/>
      <c r="C131" s="5" t="n">
        <v>7</v>
      </c>
      <c r="D131" s="6" t="n">
        <v>3263.5244</v>
      </c>
      <c r="E131" s="6" t="n">
        <v>4123.4214</v>
      </c>
      <c r="F131" s="6" t="n">
        <v>3672.4464</v>
      </c>
      <c r="G131" s="7"/>
      <c r="H131" s="13" t="n">
        <v>3620.95700295466</v>
      </c>
      <c r="I131" s="13" t="n">
        <v>4575.0329289596</v>
      </c>
      <c r="J131" s="13" t="n">
        <f aca="false">+'Limites ing deciles CEPAL'!J131</f>
        <v>4074.66557015956</v>
      </c>
    </row>
    <row r="132" customFormat="false" ht="15" hidden="false" customHeight="false" outlineLevel="0" collapsed="false">
      <c r="A132" s="4"/>
      <c r="B132" s="4"/>
      <c r="C132" s="5" t="n">
        <v>8</v>
      </c>
      <c r="D132" s="6" t="n">
        <v>4125.9565</v>
      </c>
      <c r="E132" s="6" t="n">
        <v>5543.6885</v>
      </c>
      <c r="F132" s="6" t="n">
        <v>4778.8063</v>
      </c>
      <c r="G132" s="7"/>
      <c r="H132" s="13" t="n">
        <v>4577.84568197539</v>
      </c>
      <c r="I132" s="13" t="n">
        <v>6150.85264760828</v>
      </c>
      <c r="J132" s="13" t="n">
        <f aca="false">+'Limites ing deciles CEPAL'!J132</f>
        <v>5302.19787471142</v>
      </c>
    </row>
    <row r="133" customFormat="false" ht="15" hidden="false" customHeight="false" outlineLevel="0" collapsed="false">
      <c r="A133" s="4"/>
      <c r="B133" s="4"/>
      <c r="C133" s="5" t="n">
        <v>9</v>
      </c>
      <c r="D133" s="6" t="n">
        <v>5543.9673</v>
      </c>
      <c r="E133" s="6" t="n">
        <v>8940.9814</v>
      </c>
      <c r="F133" s="6" t="n">
        <v>6945.4685</v>
      </c>
      <c r="G133" s="7"/>
      <c r="H133" s="13" t="n">
        <v>6151.16198275909</v>
      </c>
      <c r="I133" s="13" t="n">
        <v>9920.22894439441</v>
      </c>
      <c r="J133" s="13" t="n">
        <f aca="false">+'Limites ing deciles CEPAL'!J133</f>
        <v>7706.16049442622</v>
      </c>
    </row>
    <row r="134" customFormat="false" ht="15" hidden="false" customHeight="false" outlineLevel="0" collapsed="false">
      <c r="A134" s="4"/>
      <c r="B134" s="4"/>
      <c r="C134" s="5" t="n">
        <v>10</v>
      </c>
      <c r="D134" s="6" t="n">
        <v>8941.1963</v>
      </c>
      <c r="E134" s="6" t="n">
        <v>264298.13</v>
      </c>
      <c r="F134" s="6" t="n">
        <v>17787.813</v>
      </c>
      <c r="G134" s="7"/>
      <c r="H134" s="13" t="n">
        <v>9920.46738099379</v>
      </c>
      <c r="I134" s="39" t="n">
        <f aca="false">+'Ingreso mensual pcap Multi'!D15</f>
        <v>94689.1724989708</v>
      </c>
      <c r="J134" s="13" t="n">
        <f aca="false">+'Limites ing deciles CEPAL'!J134</f>
        <v>19735.9964735051</v>
      </c>
    </row>
    <row r="135" customFormat="false" ht="15" hidden="false" customHeight="false" outlineLevel="0" collapsed="false">
      <c r="A135" s="4"/>
      <c r="B135" s="4"/>
      <c r="C135" s="5" t="s">
        <v>81</v>
      </c>
      <c r="D135" s="6"/>
      <c r="E135" s="6"/>
      <c r="F135" s="6"/>
      <c r="G135" s="7"/>
      <c r="H135" s="39" t="n">
        <f aca="false">+I134+1</f>
        <v>94690.1724989707</v>
      </c>
      <c r="I135" s="16" t="s">
        <v>82</v>
      </c>
      <c r="J135" s="13"/>
    </row>
    <row r="136" customFormat="false" ht="15" hidden="false" customHeight="false" outlineLevel="0" collapsed="false">
      <c r="A136" s="4"/>
      <c r="B136" s="4"/>
      <c r="C136" s="5"/>
      <c r="D136" s="6"/>
      <c r="E136" s="6"/>
      <c r="F136" s="6"/>
      <c r="G136" s="7"/>
      <c r="H136" s="13"/>
      <c r="I136" s="13"/>
      <c r="J136" s="13"/>
    </row>
    <row r="137" customFormat="false" ht="15" hidden="false" customHeight="false" outlineLevel="0" collapsed="false">
      <c r="A137" s="4" t="s">
        <v>20</v>
      </c>
      <c r="B137" s="4" t="n">
        <v>2009</v>
      </c>
      <c r="C137" s="5" t="n">
        <v>1</v>
      </c>
      <c r="D137" s="6" t="n">
        <v>0</v>
      </c>
      <c r="E137" s="6" t="n">
        <v>380.25</v>
      </c>
      <c r="F137" s="6" t="n">
        <v>234.75361</v>
      </c>
      <c r="G137" s="7"/>
      <c r="H137" s="13" t="n">
        <v>0</v>
      </c>
      <c r="I137" s="13" t="n">
        <v>553.811503860651</v>
      </c>
      <c r="J137" s="13" t="n">
        <f aca="false">+'Limites ing deciles CEPAL'!J137</f>
        <v>341.904667431471</v>
      </c>
    </row>
    <row r="138" customFormat="false" ht="15" hidden="false" customHeight="false" outlineLevel="0" collapsed="false">
      <c r="A138" s="4"/>
      <c r="B138" s="4"/>
      <c r="C138" s="5" t="n">
        <v>2</v>
      </c>
      <c r="D138" s="6" t="n">
        <v>381</v>
      </c>
      <c r="E138" s="6" t="n">
        <v>597</v>
      </c>
      <c r="F138" s="6" t="n">
        <v>483.79876</v>
      </c>
      <c r="G138" s="7"/>
      <c r="H138" s="13" t="n">
        <v>554.90383424302</v>
      </c>
      <c r="I138" s="13" t="n">
        <v>869.494984365046</v>
      </c>
      <c r="J138" s="13" t="n">
        <f aca="false">+'Limites ing deciles CEPAL'!J138</f>
        <v>704.624112666715</v>
      </c>
    </row>
    <row r="139" customFormat="false" ht="15" hidden="false" customHeight="false" outlineLevel="0" collapsed="false">
      <c r="A139" s="4"/>
      <c r="B139" s="4"/>
      <c r="C139" s="5" t="n">
        <v>3</v>
      </c>
      <c r="D139" s="6" t="n">
        <v>597.83331</v>
      </c>
      <c r="E139" s="6" t="n">
        <v>777.5</v>
      </c>
      <c r="F139" s="6" t="n">
        <v>677.84371</v>
      </c>
      <c r="G139" s="7"/>
      <c r="H139" s="13" t="n">
        <v>870.708650806288</v>
      </c>
      <c r="I139" s="13" t="n">
        <v>1132.38249638831</v>
      </c>
      <c r="J139" s="13" t="n">
        <f aca="false">+'Limites ing deciles CEPAL'!J139</f>
        <v>987.239038573526</v>
      </c>
    </row>
    <row r="140" customFormat="false" ht="15" hidden="false" customHeight="false" outlineLevel="0" collapsed="false">
      <c r="A140" s="4"/>
      <c r="B140" s="4"/>
      <c r="C140" s="5" t="n">
        <v>4</v>
      </c>
      <c r="D140" s="6" t="n">
        <v>778</v>
      </c>
      <c r="E140" s="6" t="n">
        <v>1000</v>
      </c>
      <c r="F140" s="6" t="n">
        <v>889.31385</v>
      </c>
      <c r="G140" s="7"/>
      <c r="H140" s="13" t="n">
        <v>1133.11071664323</v>
      </c>
      <c r="I140" s="13" t="n">
        <v>1456.4405098242</v>
      </c>
      <c r="J140" s="13" t="n">
        <f aca="false">+'Limites ing deciles CEPAL'!J140</f>
        <v>1295.23271708772</v>
      </c>
    </row>
    <row r="141" customFormat="false" ht="15" hidden="false" customHeight="false" outlineLevel="0" collapsed="false">
      <c r="A141" s="4"/>
      <c r="B141" s="4"/>
      <c r="C141" s="5" t="n">
        <v>5</v>
      </c>
      <c r="D141" s="6" t="n">
        <v>1001.3333</v>
      </c>
      <c r="E141" s="6" t="n">
        <v>1232.25</v>
      </c>
      <c r="F141" s="6" t="n">
        <v>1115.321</v>
      </c>
      <c r="G141" s="7"/>
      <c r="H141" s="13" t="n">
        <v>1458.38238195595</v>
      </c>
      <c r="I141" s="13" t="n">
        <v>1794.69881823087</v>
      </c>
      <c r="J141" s="13" t="n">
        <f aca="false">+'Limites ing deciles CEPAL'!J141</f>
        <v>1624.39868585763</v>
      </c>
    </row>
    <row r="142" customFormat="false" ht="15" hidden="false" customHeight="false" outlineLevel="0" collapsed="false">
      <c r="A142" s="4"/>
      <c r="B142" s="4"/>
      <c r="C142" s="5" t="n">
        <v>6</v>
      </c>
      <c r="D142" s="6" t="n">
        <v>1232.2858</v>
      </c>
      <c r="E142" s="6" t="n">
        <v>1493</v>
      </c>
      <c r="F142" s="6" t="n">
        <v>1361.7359</v>
      </c>
      <c r="G142" s="7"/>
      <c r="H142" s="13" t="n">
        <v>1794.75095880112</v>
      </c>
      <c r="I142" s="13" t="n">
        <v>2174.46568116753</v>
      </c>
      <c r="J142" s="13" t="n">
        <f aca="false">+'Limites ing deciles CEPAL'!J142</f>
        <v>1983.28732844191</v>
      </c>
    </row>
    <row r="143" customFormat="false" ht="15" hidden="false" customHeight="false" outlineLevel="0" collapsed="false">
      <c r="A143" s="4"/>
      <c r="B143" s="4"/>
      <c r="C143" s="5" t="n">
        <v>7</v>
      </c>
      <c r="D143" s="6" t="n">
        <v>1493.6</v>
      </c>
      <c r="E143" s="6" t="n">
        <v>1850</v>
      </c>
      <c r="F143" s="6" t="n">
        <v>1659.1618</v>
      </c>
      <c r="G143" s="7"/>
      <c r="H143" s="13" t="n">
        <v>2175.33954547342</v>
      </c>
      <c r="I143" s="13" t="n">
        <v>2694.41494317477</v>
      </c>
      <c r="J143" s="13" t="n">
        <f aca="false">+'Limites ing deciles CEPAL'!J143</f>
        <v>2416.47045787283</v>
      </c>
    </row>
    <row r="144" customFormat="false" ht="15" hidden="false" customHeight="false" outlineLevel="0" collapsed="false">
      <c r="A144" s="4"/>
      <c r="B144" s="4"/>
      <c r="C144" s="5" t="n">
        <v>8</v>
      </c>
      <c r="D144" s="6" t="n">
        <v>1851</v>
      </c>
      <c r="E144" s="6" t="n">
        <v>2438</v>
      </c>
      <c r="F144" s="6" t="n">
        <v>2112.6636</v>
      </c>
      <c r="G144" s="7"/>
      <c r="H144" s="13" t="n">
        <v>2695.87138368459</v>
      </c>
      <c r="I144" s="13" t="n">
        <v>3550.80196295139</v>
      </c>
      <c r="J144" s="13" t="n">
        <f aca="false">+'Limites ing deciles CEPAL'!J144</f>
        <v>3076.96885067102</v>
      </c>
    </row>
    <row r="145" customFormat="false" ht="15" hidden="false" customHeight="false" outlineLevel="0" collapsed="false">
      <c r="A145" s="4"/>
      <c r="B145" s="4"/>
      <c r="C145" s="5" t="n">
        <v>9</v>
      </c>
      <c r="D145" s="6" t="n">
        <v>2438.8</v>
      </c>
      <c r="E145" s="6" t="n">
        <v>3750</v>
      </c>
      <c r="F145" s="6" t="n">
        <v>3000.2714</v>
      </c>
      <c r="G145" s="7"/>
      <c r="H145" s="13" t="n">
        <v>3551.96711535925</v>
      </c>
      <c r="I145" s="13" t="n">
        <v>5461.65191184074</v>
      </c>
      <c r="J145" s="13" t="n">
        <f aca="false">+'Limites ing deciles CEPAL'!J145</f>
        <v>4369.71680742696</v>
      </c>
    </row>
    <row r="146" customFormat="false" ht="15" hidden="false" customHeight="false" outlineLevel="0" collapsed="false">
      <c r="A146" s="4"/>
      <c r="B146" s="4"/>
      <c r="C146" s="5" t="n">
        <v>10</v>
      </c>
      <c r="D146" s="6" t="n">
        <v>3752.5</v>
      </c>
      <c r="E146" s="6" t="n">
        <v>55183</v>
      </c>
      <c r="F146" s="6" t="n">
        <v>7442.955</v>
      </c>
      <c r="G146" s="7"/>
      <c r="H146" s="13" t="n">
        <v>5465.2930131153</v>
      </c>
      <c r="I146" s="39" t="n">
        <f aca="false">+'Ingreso mensual pcap Multi'!D16</f>
        <v>102040.816326531</v>
      </c>
      <c r="J146" s="13" t="n">
        <f aca="false">+'Limites ing deciles CEPAL'!J146</f>
        <v>10840.2211747986</v>
      </c>
    </row>
    <row r="147" customFormat="false" ht="15" hidden="false" customHeight="false" outlineLevel="0" collapsed="false">
      <c r="A147" s="4"/>
      <c r="B147" s="4"/>
      <c r="C147" s="5" t="s">
        <v>81</v>
      </c>
      <c r="D147" s="6"/>
      <c r="E147" s="6"/>
      <c r="F147" s="6"/>
      <c r="G147" s="7"/>
      <c r="H147" s="39" t="n">
        <f aca="false">+I146+1</f>
        <v>102041.816326531</v>
      </c>
      <c r="I147" s="16" t="s">
        <v>82</v>
      </c>
      <c r="J147" s="13"/>
    </row>
    <row r="148" customFormat="false" ht="15" hidden="false" customHeight="false" outlineLevel="0" collapsed="false">
      <c r="A148" s="4"/>
      <c r="B148" s="4"/>
      <c r="C148" s="5"/>
      <c r="D148" s="6"/>
      <c r="E148" s="6"/>
      <c r="F148" s="6"/>
      <c r="G148" s="7"/>
      <c r="H148" s="13"/>
      <c r="I148" s="13"/>
      <c r="J148" s="13"/>
    </row>
    <row r="149" customFormat="false" ht="15" hidden="false" customHeight="false" outlineLevel="0" collapsed="false">
      <c r="A149" s="4" t="s">
        <v>21</v>
      </c>
      <c r="B149" s="4" t="n">
        <v>2013</v>
      </c>
      <c r="C149" s="5" t="n">
        <v>1</v>
      </c>
      <c r="D149" s="6" t="n">
        <v>0</v>
      </c>
      <c r="E149" s="6" t="n">
        <v>59.994999</v>
      </c>
      <c r="F149" s="6" t="n">
        <v>33.460208</v>
      </c>
      <c r="G149" s="7"/>
      <c r="H149" s="13" t="n">
        <v>0</v>
      </c>
      <c r="I149" s="13" t="n">
        <v>61.6553907312597</v>
      </c>
      <c r="J149" s="13" t="n">
        <f aca="false">+'Limites ing deciles CEPAL'!J149</f>
        <v>34.3862360625962</v>
      </c>
    </row>
    <row r="150" customFormat="false" ht="15" hidden="false" customHeight="false" outlineLevel="0" collapsed="false">
      <c r="A150" s="4"/>
      <c r="B150" s="4"/>
      <c r="C150" s="5" t="n">
        <v>2</v>
      </c>
      <c r="D150" s="6" t="n">
        <v>60</v>
      </c>
      <c r="E150" s="6" t="n">
        <v>102.076</v>
      </c>
      <c r="F150" s="6" t="n">
        <v>82.46591</v>
      </c>
      <c r="G150" s="7"/>
      <c r="H150" s="13" t="n">
        <v>61.6605301364465</v>
      </c>
      <c r="I150" s="13" t="n">
        <v>104.901004570132</v>
      </c>
      <c r="J150" s="13" t="n">
        <f aca="false">+'Limites ing deciles CEPAL'!J150</f>
        <v>84.7481954797415</v>
      </c>
    </row>
    <row r="151" customFormat="false" ht="15" hidden="false" customHeight="false" outlineLevel="0" collapsed="false">
      <c r="A151" s="4"/>
      <c r="B151" s="4"/>
      <c r="C151" s="5" t="n">
        <v>3</v>
      </c>
      <c r="D151" s="6" t="n">
        <v>102.1375</v>
      </c>
      <c r="E151" s="6" t="n">
        <v>147.33333</v>
      </c>
      <c r="F151" s="6" t="n">
        <v>124.98148</v>
      </c>
      <c r="G151" s="7"/>
      <c r="H151" s="13" t="n">
        <v>104.964206613522</v>
      </c>
      <c r="I151" s="13" t="n">
        <v>151.410853909467</v>
      </c>
      <c r="J151" s="13" t="n">
        <f aca="false">+'Limites ing deciles CEPAL'!J151</f>
        <v>128.440405233961</v>
      </c>
    </row>
    <row r="152" customFormat="false" ht="15" hidden="false" customHeight="false" outlineLevel="0" collapsed="false">
      <c r="A152" s="4"/>
      <c r="B152" s="4"/>
      <c r="C152" s="5" t="n">
        <v>4</v>
      </c>
      <c r="D152" s="6" t="n">
        <v>147.3425</v>
      </c>
      <c r="E152" s="6" t="n">
        <v>194.51143</v>
      </c>
      <c r="F152" s="6" t="n">
        <v>170.00791</v>
      </c>
      <c r="G152" s="7"/>
      <c r="H152" s="13" t="n">
        <v>151.420277693823</v>
      </c>
      <c r="I152" s="13" t="n">
        <v>199.894631523305</v>
      </c>
      <c r="J152" s="13" t="n">
        <f aca="false">+'Limites ing deciles CEPAL'!J152</f>
        <v>174.712964299821</v>
      </c>
    </row>
    <row r="153" customFormat="false" ht="15" hidden="false" customHeight="false" outlineLevel="0" collapsed="false">
      <c r="A153" s="4"/>
      <c r="B153" s="4"/>
      <c r="C153" s="5" t="n">
        <v>5</v>
      </c>
      <c r="D153" s="6" t="n">
        <v>194.57249</v>
      </c>
      <c r="E153" s="6" t="n">
        <v>245</v>
      </c>
      <c r="F153" s="6" t="n">
        <v>219.45346</v>
      </c>
      <c r="G153" s="7"/>
      <c r="H153" s="13" t="n">
        <v>199.957381389474</v>
      </c>
      <c r="I153" s="13" t="n">
        <v>251.780498057157</v>
      </c>
      <c r="J153" s="13" t="n">
        <f aca="false">+'Limites ing deciles CEPAL'!J153</f>
        <v>225.526944731291</v>
      </c>
    </row>
    <row r="154" customFormat="false" ht="15" hidden="false" customHeight="false" outlineLevel="0" collapsed="false">
      <c r="A154" s="4"/>
      <c r="B154" s="4"/>
      <c r="C154" s="5" t="n">
        <v>6</v>
      </c>
      <c r="D154" s="6" t="n">
        <v>245.105</v>
      </c>
      <c r="E154" s="6" t="n">
        <v>307.23999</v>
      </c>
      <c r="F154" s="6" t="n">
        <v>274.17561</v>
      </c>
      <c r="G154" s="7"/>
      <c r="H154" s="13" t="n">
        <v>251.888403984895</v>
      </c>
      <c r="I154" s="13" t="n">
        <v>315.743011041942</v>
      </c>
      <c r="J154" s="13" t="n">
        <f aca="false">+'Limites ing deciles CEPAL'!J154</f>
        <v>281.76355771806</v>
      </c>
    </row>
    <row r="155" customFormat="false" ht="15" hidden="false" customHeight="false" outlineLevel="0" collapsed="false">
      <c r="A155" s="4"/>
      <c r="B155" s="4"/>
      <c r="C155" s="5" t="n">
        <v>7</v>
      </c>
      <c r="D155" s="6" t="n">
        <v>307.29251</v>
      </c>
      <c r="E155" s="6" t="n">
        <v>400</v>
      </c>
      <c r="F155" s="6" t="n">
        <v>350.06631</v>
      </c>
      <c r="G155" s="7"/>
      <c r="H155" s="13" t="n">
        <v>315.796984559322</v>
      </c>
      <c r="I155" s="13" t="n">
        <v>411.070200909644</v>
      </c>
      <c r="J155" s="13" t="n">
        <f aca="false">+'Limites ing deciles CEPAL'!J155</f>
        <v>359.754570958494</v>
      </c>
    </row>
    <row r="156" customFormat="false" ht="15" hidden="false" customHeight="false" outlineLevel="0" collapsed="false">
      <c r="A156" s="4"/>
      <c r="B156" s="4"/>
      <c r="C156" s="5" t="n">
        <v>8</v>
      </c>
      <c r="D156" s="6" t="n">
        <v>400.35876</v>
      </c>
      <c r="E156" s="6" t="n">
        <v>534</v>
      </c>
      <c r="F156" s="6" t="n">
        <v>461.62708</v>
      </c>
      <c r="G156" s="7"/>
      <c r="H156" s="13" t="n">
        <v>411.438889772839</v>
      </c>
      <c r="I156" s="13" t="n">
        <v>548.778718214374</v>
      </c>
      <c r="J156" s="13" t="n">
        <f aca="false">+'Limites ing deciles CEPAL'!J156</f>
        <v>474.40284130233</v>
      </c>
    </row>
    <row r="157" customFormat="false" ht="15" hidden="false" customHeight="false" outlineLevel="0" collapsed="false">
      <c r="A157" s="4"/>
      <c r="B157" s="4"/>
      <c r="C157" s="5" t="n">
        <v>9</v>
      </c>
      <c r="D157" s="6" t="n">
        <v>534.21997</v>
      </c>
      <c r="E157" s="6" t="n">
        <v>828.30664</v>
      </c>
      <c r="F157" s="6" t="n">
        <v>661.14196</v>
      </c>
      <c r="G157" s="7"/>
      <c r="H157" s="13" t="n">
        <v>549.004775994609</v>
      </c>
      <c r="I157" s="13" t="n">
        <v>851.230442298979</v>
      </c>
      <c r="J157" s="13" t="n">
        <f aca="false">+'Limites ing deciles CEPAL'!J157</f>
        <v>679.439395817489</v>
      </c>
    </row>
    <row r="158" customFormat="false" ht="15" hidden="false" customHeight="false" outlineLevel="0" collapsed="false">
      <c r="A158" s="4"/>
      <c r="B158" s="4"/>
      <c r="C158" s="5" t="n">
        <v>10</v>
      </c>
      <c r="D158" s="6" t="n">
        <v>828.64502</v>
      </c>
      <c r="E158" s="6" t="n">
        <v>30300</v>
      </c>
      <c r="F158" s="6" t="n">
        <v>1516.3009</v>
      </c>
      <c r="G158" s="7"/>
      <c r="H158" s="13" t="n">
        <v>851.578187135439</v>
      </c>
      <c r="I158" s="39" t="n">
        <f aca="false">+'Ingreso mensual pcap Multi'!D17</f>
        <v>101190.476190476</v>
      </c>
      <c r="J158" s="13" t="n">
        <f aca="false">+'Limites ing deciles CEPAL'!J158</f>
        <v>1558.26528900618</v>
      </c>
    </row>
    <row r="159" customFormat="false" ht="15" hidden="false" customHeight="false" outlineLevel="0" collapsed="false">
      <c r="A159" s="4"/>
      <c r="B159" s="4"/>
      <c r="C159" s="5" t="s">
        <v>81</v>
      </c>
      <c r="D159" s="6"/>
      <c r="E159" s="6"/>
      <c r="F159" s="6"/>
      <c r="G159" s="7"/>
      <c r="H159" s="39" t="n">
        <f aca="false">+I158+1</f>
        <v>101191.476190476</v>
      </c>
      <c r="I159" s="16" t="s">
        <v>82</v>
      </c>
      <c r="J159" s="13"/>
    </row>
    <row r="160" customFormat="false" ht="15" hidden="false" customHeight="false" outlineLevel="0" collapsed="false">
      <c r="A160" s="4"/>
      <c r="B160" s="4"/>
      <c r="C160" s="5"/>
      <c r="D160" s="6"/>
      <c r="E160" s="6"/>
      <c r="F160" s="6"/>
      <c r="G160" s="7"/>
      <c r="H160" s="13"/>
      <c r="I160" s="13"/>
      <c r="J160" s="13"/>
    </row>
    <row r="161" customFormat="false" ht="15" hidden="false" customHeight="false" outlineLevel="0" collapsed="false">
      <c r="A161" s="4" t="s">
        <v>22</v>
      </c>
      <c r="B161" s="4" t="n">
        <v>2013</v>
      </c>
      <c r="C161" s="5" t="n">
        <v>1</v>
      </c>
      <c r="D161" s="6" t="n">
        <v>0</v>
      </c>
      <c r="E161" s="6" t="n">
        <v>320895.5</v>
      </c>
      <c r="F161" s="6" t="n">
        <v>213645.99</v>
      </c>
      <c r="G161" s="7"/>
      <c r="H161" s="13" t="n">
        <v>0</v>
      </c>
      <c r="I161" s="13" t="n">
        <v>347578.546700833</v>
      </c>
      <c r="J161" s="13" t="n">
        <f aca="false">+'Limites ing deciles CEPAL'!J161</f>
        <v>231411.044133248</v>
      </c>
    </row>
    <row r="162" customFormat="false" ht="15" hidden="false" customHeight="false" outlineLevel="0" collapsed="false">
      <c r="A162" s="4"/>
      <c r="B162" s="4"/>
      <c r="C162" s="5" t="n">
        <v>2</v>
      </c>
      <c r="D162" s="6" t="n">
        <v>320918.34</v>
      </c>
      <c r="E162" s="6" t="n">
        <v>480057.66</v>
      </c>
      <c r="F162" s="6" t="n">
        <v>399174.08</v>
      </c>
      <c r="G162" s="7"/>
      <c r="H162" s="13" t="n">
        <v>347603.285888533</v>
      </c>
      <c r="I162" s="13" t="n">
        <v>519975.33089558</v>
      </c>
      <c r="J162" s="13" t="n">
        <f aca="false">+'Limites ing deciles CEPAL'!J162</f>
        <v>432366.133545163</v>
      </c>
    </row>
    <row r="163" customFormat="false" ht="15" hidden="false" customHeight="false" outlineLevel="0" collapsed="false">
      <c r="A163" s="4"/>
      <c r="B163" s="4"/>
      <c r="C163" s="5" t="n">
        <v>3</v>
      </c>
      <c r="D163" s="6" t="n">
        <v>480288.75</v>
      </c>
      <c r="E163" s="6" t="n">
        <v>635000</v>
      </c>
      <c r="F163" s="6" t="n">
        <v>557867.4</v>
      </c>
      <c r="G163" s="7"/>
      <c r="H163" s="13" t="n">
        <v>520225.636450993</v>
      </c>
      <c r="I163" s="13" t="n">
        <v>687801.409352979</v>
      </c>
      <c r="J163" s="13" t="n">
        <f aca="false">+'Limites ing deciles CEPAL'!J163</f>
        <v>604255.092837925</v>
      </c>
    </row>
    <row r="164" customFormat="false" ht="15" hidden="false" customHeight="false" outlineLevel="0" collapsed="false">
      <c r="A164" s="4"/>
      <c r="B164" s="4"/>
      <c r="C164" s="5" t="n">
        <v>4</v>
      </c>
      <c r="D164" s="6" t="n">
        <v>635535.31</v>
      </c>
      <c r="E164" s="6" t="n">
        <v>800000</v>
      </c>
      <c r="F164" s="6" t="n">
        <v>712568.95</v>
      </c>
      <c r="G164" s="7"/>
      <c r="H164" s="13" t="n">
        <v>688381.231356823</v>
      </c>
      <c r="I164" s="13" t="n">
        <v>866521.460602178</v>
      </c>
      <c r="J164" s="13" t="n">
        <f aca="false">+'Limites ing deciles CEPAL'!J164</f>
        <v>771820.359167201</v>
      </c>
    </row>
    <row r="165" customFormat="false" ht="15" hidden="false" customHeight="false" outlineLevel="0" collapsed="false">
      <c r="A165" s="4"/>
      <c r="B165" s="4"/>
      <c r="C165" s="5" t="n">
        <v>5</v>
      </c>
      <c r="D165" s="6" t="n">
        <v>800429</v>
      </c>
      <c r="E165" s="6" t="n">
        <v>1012060.5</v>
      </c>
      <c r="F165" s="6" t="n">
        <v>906415.25</v>
      </c>
      <c r="G165" s="7"/>
      <c r="H165" s="13" t="n">
        <v>866986.132735426</v>
      </c>
      <c r="I165" s="13" t="n">
        <v>1096215.17834721</v>
      </c>
      <c r="J165" s="13" t="n">
        <f aca="false">+'Limites ing deciles CEPAL'!J165</f>
        <v>981785.33292761</v>
      </c>
    </row>
    <row r="166" customFormat="false" ht="15" hidden="false" customHeight="false" outlineLevel="0" collapsed="false">
      <c r="A166" s="4"/>
      <c r="B166" s="4"/>
      <c r="C166" s="5" t="n">
        <v>6</v>
      </c>
      <c r="D166" s="6" t="n">
        <v>1012176</v>
      </c>
      <c r="E166" s="6" t="n">
        <v>1257739.3</v>
      </c>
      <c r="F166" s="6" t="n">
        <v>1125832.5</v>
      </c>
      <c r="G166" s="7"/>
      <c r="H166" s="13" t="n">
        <v>1096340.28238309</v>
      </c>
      <c r="I166" s="13" t="n">
        <v>1362322.61911595</v>
      </c>
      <c r="J166" s="13" t="n">
        <f aca="false">+'Limites ing deciles CEPAL'!J166</f>
        <v>1219447.52786675</v>
      </c>
    </row>
    <row r="167" customFormat="false" ht="15" hidden="false" customHeight="false" outlineLevel="0" collapsed="false">
      <c r="A167" s="4"/>
      <c r="B167" s="4"/>
      <c r="C167" s="5" t="n">
        <v>7</v>
      </c>
      <c r="D167" s="6" t="n">
        <v>1258082.4</v>
      </c>
      <c r="E167" s="6" t="n">
        <v>1582060.6</v>
      </c>
      <c r="F167" s="6" t="n">
        <v>1412258.4</v>
      </c>
      <c r="G167" s="7"/>
      <c r="H167" s="13" t="n">
        <v>1362694.24850737</v>
      </c>
      <c r="I167" s="13" t="n">
        <v>1713611.82734145</v>
      </c>
      <c r="J167" s="13" t="n">
        <f aca="false">+'Limites ing deciles CEPAL'!J167</f>
        <v>1529690.26439462</v>
      </c>
    </row>
    <row r="168" customFormat="false" ht="15" hidden="false" customHeight="false" outlineLevel="0" collapsed="false">
      <c r="A168" s="4"/>
      <c r="B168" s="4"/>
      <c r="C168" s="5" t="n">
        <v>8</v>
      </c>
      <c r="D168" s="6" t="n">
        <v>1582204.4</v>
      </c>
      <c r="E168" s="6" t="n">
        <v>2054635.5</v>
      </c>
      <c r="F168" s="6" t="n">
        <v>1816944</v>
      </c>
      <c r="G168" s="7"/>
      <c r="H168" s="13" t="n">
        <v>1713767.58457399</v>
      </c>
      <c r="I168" s="13" t="n">
        <v>2225482.19308136</v>
      </c>
      <c r="J168" s="13" t="n">
        <f aca="false">+'Limites ing deciles CEPAL'!J168</f>
        <v>1968026.21089045</v>
      </c>
    </row>
    <row r="169" customFormat="false" ht="15" hidden="false" customHeight="false" outlineLevel="0" collapsed="false">
      <c r="A169" s="4"/>
      <c r="B169" s="4"/>
      <c r="C169" s="5" t="n">
        <v>9</v>
      </c>
      <c r="D169" s="6" t="n">
        <v>2055022.9</v>
      </c>
      <c r="E169" s="6" t="n">
        <v>3379585.5</v>
      </c>
      <c r="F169" s="6" t="n">
        <v>2597506.2</v>
      </c>
      <c r="G169" s="7"/>
      <c r="H169" s="13" t="n">
        <v>2225901.80609865</v>
      </c>
      <c r="I169" s="13" t="n">
        <v>3660604.20461243</v>
      </c>
      <c r="J169" s="13" t="n">
        <f aca="false">+'Limites ing deciles CEPAL'!J169</f>
        <v>2813493.58293402</v>
      </c>
    </row>
    <row r="170" customFormat="false" ht="15" hidden="false" customHeight="false" outlineLevel="0" collapsed="false">
      <c r="A170" s="4"/>
      <c r="B170" s="4"/>
      <c r="C170" s="5" t="n">
        <v>10</v>
      </c>
      <c r="D170" s="6" t="n">
        <v>3380000</v>
      </c>
      <c r="E170" s="6" t="n">
        <v>75841104</v>
      </c>
      <c r="F170" s="6" t="n">
        <v>6948541.7</v>
      </c>
      <c r="G170" s="7"/>
      <c r="H170" s="13" t="n">
        <v>3661053.1710442</v>
      </c>
      <c r="I170" s="39" t="n">
        <f aca="false">+'Ingreso mensual pcap Multi'!D18</f>
        <v>93984.962406015</v>
      </c>
      <c r="J170" s="13" t="n">
        <f aca="false">+'Limites ing deciles CEPAL'!J170</f>
        <v>7526325.62867393</v>
      </c>
    </row>
    <row r="171" customFormat="false" ht="15" hidden="false" customHeight="false" outlineLevel="0" collapsed="false">
      <c r="A171" s="4"/>
      <c r="B171" s="4"/>
      <c r="C171" s="5" t="s">
        <v>81</v>
      </c>
      <c r="D171" s="6"/>
      <c r="E171" s="6"/>
      <c r="F171" s="6"/>
      <c r="G171" s="7"/>
      <c r="H171" s="39" t="n">
        <f aca="false">+I170+1</f>
        <v>93985.962406015</v>
      </c>
      <c r="I171" s="16" t="s">
        <v>82</v>
      </c>
      <c r="J171" s="13"/>
    </row>
    <row r="172" customFormat="false" ht="15" hidden="false" customHeight="false" outlineLevel="0" collapsed="false">
      <c r="A172" s="4"/>
      <c r="B172" s="4"/>
      <c r="C172" s="5"/>
      <c r="D172" s="6"/>
      <c r="E172" s="6"/>
      <c r="F172" s="6"/>
      <c r="G172" s="7"/>
      <c r="H172" s="13"/>
      <c r="I172" s="13"/>
      <c r="J172" s="13"/>
    </row>
    <row r="173" customFormat="false" ht="15" hidden="false" customHeight="false" outlineLevel="0" collapsed="false">
      <c r="A173" s="4" t="s">
        <v>23</v>
      </c>
      <c r="B173" s="4" t="n">
        <v>2013</v>
      </c>
      <c r="C173" s="5" t="n">
        <v>1</v>
      </c>
      <c r="D173" s="6" t="n">
        <v>0</v>
      </c>
      <c r="E173" s="6" t="n">
        <v>119.34557</v>
      </c>
      <c r="F173" s="6" t="n">
        <v>70.828065</v>
      </c>
      <c r="G173" s="7"/>
      <c r="H173" s="13" t="n">
        <v>0</v>
      </c>
      <c r="I173" s="13" t="n">
        <v>127.592243110023</v>
      </c>
      <c r="J173" s="13" t="n">
        <f aca="false">+'Limites ing deciles CEPAL'!J173</f>
        <v>75.7222215159935</v>
      </c>
    </row>
    <row r="174" customFormat="false" ht="15" hidden="false" customHeight="false" outlineLevel="0" collapsed="false">
      <c r="A174" s="4"/>
      <c r="B174" s="4"/>
      <c r="C174" s="5" t="n">
        <v>2</v>
      </c>
      <c r="D174" s="6" t="n">
        <v>119.36666</v>
      </c>
      <c r="E174" s="6" t="n">
        <v>193.08333</v>
      </c>
      <c r="F174" s="6" t="n">
        <v>156.49657</v>
      </c>
      <c r="G174" s="7"/>
      <c r="H174" s="13" t="n">
        <v>127.614790410331</v>
      </c>
      <c r="I174" s="13" t="n">
        <v>206.425216971629</v>
      </c>
      <c r="J174" s="13" t="n">
        <f aca="false">+'Limites ing deciles CEPAL'!J174</f>
        <v>167.310344282781</v>
      </c>
    </row>
    <row r="175" customFormat="false" ht="15" hidden="false" customHeight="false" outlineLevel="0" collapsed="false">
      <c r="A175" s="4"/>
      <c r="B175" s="4"/>
      <c r="C175" s="5" t="n">
        <v>3</v>
      </c>
      <c r="D175" s="6" t="n">
        <v>193.10417</v>
      </c>
      <c r="E175" s="6" t="n">
        <v>270.77084</v>
      </c>
      <c r="F175" s="6" t="n">
        <v>232.02882</v>
      </c>
      <c r="G175" s="7"/>
      <c r="H175" s="13" t="n">
        <v>206.447496997159</v>
      </c>
      <c r="I175" s="13" t="n">
        <v>289.48086505754</v>
      </c>
      <c r="J175" s="13" t="n">
        <f aca="false">+'Limites ing deciles CEPAL'!J175</f>
        <v>248.061805812916</v>
      </c>
    </row>
    <row r="176" customFormat="false" ht="15" hidden="false" customHeight="false" outlineLevel="0" collapsed="false">
      <c r="A176" s="4"/>
      <c r="B176" s="4"/>
      <c r="C176" s="5" t="n">
        <v>4</v>
      </c>
      <c r="D176" s="6" t="n">
        <v>270.83334</v>
      </c>
      <c r="E176" s="6" t="n">
        <v>354.41666</v>
      </c>
      <c r="F176" s="6" t="n">
        <v>312.09786</v>
      </c>
      <c r="G176" s="7"/>
      <c r="H176" s="13" t="n">
        <v>289.547683752145</v>
      </c>
      <c r="I176" s="13" t="n">
        <v>378.90653708355</v>
      </c>
      <c r="J176" s="13" t="n">
        <f aca="false">+'Limites ing deciles CEPAL'!J176</f>
        <v>333.663545511056</v>
      </c>
    </row>
    <row r="177" customFormat="false" ht="15" hidden="false" customHeight="false" outlineLevel="0" collapsed="false">
      <c r="A177" s="4"/>
      <c r="B177" s="4"/>
      <c r="C177" s="5" t="n">
        <v>5</v>
      </c>
      <c r="D177" s="6" t="n">
        <v>354.4375</v>
      </c>
      <c r="E177" s="6" t="n">
        <v>444.3125</v>
      </c>
      <c r="F177" s="6" t="n">
        <v>400.55178</v>
      </c>
      <c r="G177" s="7"/>
      <c r="H177" s="13" t="n">
        <v>378.928817109079</v>
      </c>
      <c r="I177" s="13" t="n">
        <v>475.014099952115</v>
      </c>
      <c r="J177" s="13" t="n">
        <f aca="false">+'Limites ing deciles CEPAL'!J177</f>
        <v>428.229552985607</v>
      </c>
    </row>
    <row r="178" customFormat="false" ht="15" hidden="false" customHeight="false" outlineLevel="0" collapsed="false">
      <c r="A178" s="4"/>
      <c r="B178" s="4"/>
      <c r="C178" s="5" t="n">
        <v>6</v>
      </c>
      <c r="D178" s="6" t="n">
        <v>444.33334</v>
      </c>
      <c r="E178" s="6" t="n">
        <v>549.85419</v>
      </c>
      <c r="F178" s="6" t="n">
        <v>495.70508</v>
      </c>
      <c r="G178" s="7"/>
      <c r="H178" s="13" t="n">
        <v>475.036379977644</v>
      </c>
      <c r="I178" s="13" t="n">
        <v>587.848627188632</v>
      </c>
      <c r="J178" s="13" t="n">
        <f aca="false">+'Limites ing deciles CEPAL'!J178</f>
        <v>529.957861680441</v>
      </c>
    </row>
    <row r="179" customFormat="false" ht="15" hidden="false" customHeight="false" outlineLevel="0" collapsed="false">
      <c r="A179" s="4"/>
      <c r="B179" s="4"/>
      <c r="C179" s="5" t="n">
        <v>7</v>
      </c>
      <c r="D179" s="6" t="n">
        <v>549.91669</v>
      </c>
      <c r="E179" s="6" t="n">
        <v>688.5</v>
      </c>
      <c r="F179" s="6" t="n">
        <v>614.96782</v>
      </c>
      <c r="G179" s="7"/>
      <c r="H179" s="13" t="n">
        <v>587.915445883238</v>
      </c>
      <c r="I179" s="13" t="n">
        <v>736.074739776691</v>
      </c>
      <c r="J179" s="13" t="n">
        <f aca="false">+'Limites ing deciles CEPAL'!J179</f>
        <v>657.461551310877</v>
      </c>
    </row>
    <row r="180" customFormat="false" ht="15" hidden="false" customHeight="false" outlineLevel="0" collapsed="false">
      <c r="A180" s="4"/>
      <c r="B180" s="4"/>
      <c r="C180" s="5" t="n">
        <v>8</v>
      </c>
      <c r="D180" s="6" t="n">
        <v>688.54169</v>
      </c>
      <c r="E180" s="6" t="n">
        <v>899.16669</v>
      </c>
      <c r="F180" s="6" t="n">
        <v>784.33699</v>
      </c>
      <c r="G180" s="7"/>
      <c r="H180" s="13" t="n">
        <v>736.119310518741</v>
      </c>
      <c r="I180" s="13" t="n">
        <v>961.298311340041</v>
      </c>
      <c r="J180" s="13" t="n">
        <f aca="false">+'Limites ing deciles CEPAL'!J180</f>
        <v>838.533980844565</v>
      </c>
    </row>
    <row r="181" customFormat="false" ht="15" hidden="false" customHeight="false" outlineLevel="0" collapsed="false">
      <c r="A181" s="4"/>
      <c r="B181" s="4"/>
      <c r="C181" s="5" t="n">
        <v>9</v>
      </c>
      <c r="D181" s="6" t="n">
        <v>899.22919</v>
      </c>
      <c r="E181" s="6" t="n">
        <v>1316</v>
      </c>
      <c r="F181" s="6" t="n">
        <v>1075.9032</v>
      </c>
      <c r="G181" s="7"/>
      <c r="H181" s="13" t="n">
        <v>961.365130034647</v>
      </c>
      <c r="I181" s="13" t="n">
        <v>1406.93443361819</v>
      </c>
      <c r="J181" s="13" t="n">
        <f aca="false">+'Limites ing deciles CEPAL'!J181</f>
        <v>1150.24715753799</v>
      </c>
    </row>
    <row r="182" customFormat="false" ht="15" hidden="false" customHeight="false" outlineLevel="0" collapsed="false">
      <c r="A182" s="4"/>
      <c r="B182" s="4"/>
      <c r="C182" s="5" t="n">
        <v>10</v>
      </c>
      <c r="D182" s="6" t="n">
        <v>1316.1167</v>
      </c>
      <c r="E182" s="6" t="n">
        <v>24037.25</v>
      </c>
      <c r="F182" s="6" t="n">
        <v>2446.7151</v>
      </c>
      <c r="G182" s="7"/>
      <c r="H182" s="13" t="n">
        <v>1407.05919748476</v>
      </c>
      <c r="I182" s="39" t="n">
        <f aca="false">+'Ingreso mensual pcap Multi'!D19</f>
        <v>90152.5658807212</v>
      </c>
      <c r="J182" s="13" t="n">
        <f aca="false">+'Limites ing deciles CEPAL'!J182</f>
        <v>2615.78094486594</v>
      </c>
    </row>
    <row r="183" customFormat="false" ht="15" hidden="false" customHeight="false" outlineLevel="0" collapsed="false">
      <c r="A183" s="4"/>
      <c r="B183" s="4"/>
      <c r="C183" s="5" t="s">
        <v>81</v>
      </c>
      <c r="D183" s="6"/>
      <c r="E183" s="6"/>
      <c r="F183" s="6"/>
      <c r="G183" s="7"/>
      <c r="H183" s="39" t="n">
        <f aca="false">+I182+1</f>
        <v>90153.5658807212</v>
      </c>
      <c r="I183" s="16" t="s">
        <v>83</v>
      </c>
      <c r="J183" s="13"/>
    </row>
    <row r="184" customFormat="false" ht="15" hidden="false" customHeight="false" outlineLevel="0" collapsed="false">
      <c r="A184" s="4"/>
      <c r="B184" s="4"/>
      <c r="C184" s="5"/>
      <c r="D184" s="6"/>
      <c r="E184" s="6"/>
      <c r="F184" s="6"/>
      <c r="G184" s="7"/>
      <c r="H184" s="13"/>
      <c r="I184" s="13"/>
      <c r="J184" s="13"/>
    </row>
    <row r="185" customFormat="false" ht="15" hidden="false" customHeight="false" outlineLevel="0" collapsed="false">
      <c r="A185" s="4" t="s">
        <v>24</v>
      </c>
      <c r="B185" s="4" t="n">
        <v>2013</v>
      </c>
      <c r="C185" s="5" t="n">
        <v>1</v>
      </c>
      <c r="D185" s="6" t="n">
        <v>0</v>
      </c>
      <c r="E185" s="6" t="n">
        <v>1969.5</v>
      </c>
      <c r="F185" s="6" t="n">
        <v>1396.4105</v>
      </c>
      <c r="G185" s="7"/>
      <c r="H185" s="13" t="n">
        <v>0</v>
      </c>
      <c r="I185" s="13" t="n">
        <v>2045.53214646153</v>
      </c>
      <c r="J185" s="13" t="n">
        <f aca="false">+'Limites ing deciles CEPAL'!J185</f>
        <v>1450.3186430091</v>
      </c>
    </row>
    <row r="186" customFormat="false" ht="15" hidden="false" customHeight="false" outlineLevel="0" collapsed="false">
      <c r="A186" s="4"/>
      <c r="B186" s="4"/>
      <c r="C186" s="5" t="n">
        <v>2</v>
      </c>
      <c r="D186" s="6" t="n">
        <v>1971</v>
      </c>
      <c r="E186" s="6" t="n">
        <v>2728.5</v>
      </c>
      <c r="F186" s="6" t="n">
        <v>2351.7388</v>
      </c>
      <c r="G186" s="7"/>
      <c r="H186" s="13" t="n">
        <v>2047.09005365609</v>
      </c>
      <c r="I186" s="13" t="n">
        <v>2833.83318691053</v>
      </c>
      <c r="J186" s="13" t="n">
        <f aca="false">+'Limites ing deciles CEPAL'!J186</f>
        <v>2442.52719750234</v>
      </c>
    </row>
    <row r="187" customFormat="false" ht="15" hidden="false" customHeight="false" outlineLevel="0" collapsed="false">
      <c r="A187" s="4"/>
      <c r="B187" s="4"/>
      <c r="C187" s="5" t="n">
        <v>3</v>
      </c>
      <c r="D187" s="6" t="n">
        <v>2730.3999</v>
      </c>
      <c r="E187" s="6" t="n">
        <v>3500</v>
      </c>
      <c r="F187" s="6" t="n">
        <v>3124.9491</v>
      </c>
      <c r="G187" s="7"/>
      <c r="H187" s="13" t="n">
        <v>2835.80643216316</v>
      </c>
      <c r="I187" s="13" t="n">
        <v>3635.11678731422</v>
      </c>
      <c r="J187" s="13" t="n">
        <f aca="false">+'Limites ing deciles CEPAL'!J187</f>
        <v>3245.58712368927</v>
      </c>
    </row>
    <row r="188" customFormat="false" ht="15" hidden="false" customHeight="false" outlineLevel="0" collapsed="false">
      <c r="A188" s="4"/>
      <c r="B188" s="4"/>
      <c r="C188" s="5" t="n">
        <v>4</v>
      </c>
      <c r="D188" s="6" t="n">
        <v>3506.75</v>
      </c>
      <c r="E188" s="6" t="n">
        <v>4393</v>
      </c>
      <c r="F188" s="6" t="n">
        <v>3972.6508</v>
      </c>
      <c r="G188" s="7"/>
      <c r="H188" s="13" t="n">
        <v>3642.12736968975</v>
      </c>
      <c r="I188" s="13" t="n">
        <v>4562.59087047753</v>
      </c>
      <c r="J188" s="13" t="n">
        <f aca="false">+'Limites ing deciles CEPAL'!J188</f>
        <v>4126.01417520493</v>
      </c>
    </row>
    <row r="189" customFormat="false" ht="15" hidden="false" customHeight="false" outlineLevel="0" collapsed="false">
      <c r="A189" s="4"/>
      <c r="B189" s="4"/>
      <c r="C189" s="5" t="n">
        <v>5</v>
      </c>
      <c r="D189" s="6" t="n">
        <v>4396</v>
      </c>
      <c r="E189" s="6" t="n">
        <v>5392</v>
      </c>
      <c r="F189" s="6" t="n">
        <v>4886.1923</v>
      </c>
      <c r="G189" s="7"/>
      <c r="H189" s="13" t="n">
        <v>4565.70668486666</v>
      </c>
      <c r="I189" s="13" t="n">
        <v>5600.15706205665</v>
      </c>
      <c r="J189" s="13" t="n">
        <f aca="false">+'Limites ing deciles CEPAL'!J189</f>
        <v>5074.82275879299</v>
      </c>
    </row>
    <row r="190" customFormat="false" ht="15" hidden="false" customHeight="false" outlineLevel="0" collapsed="false">
      <c r="A190" s="4"/>
      <c r="B190" s="4"/>
      <c r="C190" s="5" t="n">
        <v>6</v>
      </c>
      <c r="D190" s="6" t="n">
        <v>5394.3335</v>
      </c>
      <c r="E190" s="6" t="n">
        <v>6549</v>
      </c>
      <c r="F190" s="6" t="n">
        <v>5935.2418</v>
      </c>
      <c r="G190" s="7"/>
      <c r="H190" s="13" t="n">
        <v>5602.58064634899</v>
      </c>
      <c r="I190" s="13" t="n">
        <v>6801.82281146309</v>
      </c>
      <c r="J190" s="13" t="n">
        <f aca="false">+'Limites ing deciles CEPAL'!J190</f>
        <v>6164.3706011283</v>
      </c>
    </row>
    <row r="191" customFormat="false" ht="15" hidden="false" customHeight="false" outlineLevel="0" collapsed="false">
      <c r="A191" s="4"/>
      <c r="B191" s="4"/>
      <c r="C191" s="5" t="n">
        <v>7</v>
      </c>
      <c r="D191" s="6" t="n">
        <v>6549.6001</v>
      </c>
      <c r="E191" s="6" t="n">
        <v>8291.5</v>
      </c>
      <c r="F191" s="6" t="n">
        <v>7409.0523</v>
      </c>
      <c r="G191" s="7"/>
      <c r="H191" s="13" t="n">
        <v>6802.44607820139</v>
      </c>
      <c r="I191" s="13" t="n">
        <v>8611.59166914738</v>
      </c>
      <c r="J191" s="13" t="n">
        <f aca="false">+'Limites ing deciles CEPAL'!J191</f>
        <v>7695.07725537686</v>
      </c>
    </row>
    <row r="192" customFormat="false" ht="15" hidden="false" customHeight="false" outlineLevel="0" collapsed="false">
      <c r="A192" s="4"/>
      <c r="B192" s="4"/>
      <c r="C192" s="5" t="n">
        <v>8</v>
      </c>
      <c r="D192" s="6" t="n">
        <v>8291.75</v>
      </c>
      <c r="E192" s="6" t="n">
        <v>11229.25</v>
      </c>
      <c r="F192" s="6" t="n">
        <v>9673.7588</v>
      </c>
      <c r="G192" s="7"/>
      <c r="H192" s="13" t="n">
        <v>8611.85132034648</v>
      </c>
      <c r="I192" s="13" t="n">
        <v>11662.7529096995</v>
      </c>
      <c r="J192" s="13" t="n">
        <f aca="false">+'Limites ing deciles CEPAL'!J192</f>
        <v>10047.2122886596</v>
      </c>
    </row>
    <row r="193" customFormat="false" ht="15" hidden="false" customHeight="false" outlineLevel="0" collapsed="false">
      <c r="A193" s="4"/>
      <c r="B193" s="4"/>
      <c r="C193" s="5" t="n">
        <v>9</v>
      </c>
      <c r="D193" s="6" t="n">
        <v>11233.833</v>
      </c>
      <c r="E193" s="6" t="n">
        <v>17500</v>
      </c>
      <c r="F193" s="6" t="n">
        <v>13788.982</v>
      </c>
      <c r="G193" s="7"/>
      <c r="H193" s="13" t="n">
        <v>11667.5128354813</v>
      </c>
      <c r="I193" s="13" t="n">
        <v>18175.5839365711</v>
      </c>
      <c r="J193" s="13" t="n">
        <f aca="false">+'Limites ing deciles CEPAL'!J193</f>
        <v>14321.3028423353</v>
      </c>
    </row>
    <row r="194" customFormat="false" ht="15" hidden="false" customHeight="false" outlineLevel="0" collapsed="false">
      <c r="A194" s="4"/>
      <c r="B194" s="4"/>
      <c r="C194" s="5" t="n">
        <v>10</v>
      </c>
      <c r="D194" s="6" t="n">
        <v>17521</v>
      </c>
      <c r="E194" s="6" t="n">
        <v>285583.25</v>
      </c>
      <c r="F194" s="6" t="n">
        <v>33642.912</v>
      </c>
      <c r="G194" s="7"/>
      <c r="H194" s="13" t="n">
        <v>18197.394637295</v>
      </c>
      <c r="I194" s="39" t="n">
        <f aca="false">+'Ingreso mensual pcap Multi'!D20</f>
        <v>80862.5336927224</v>
      </c>
      <c r="J194" s="13" t="n">
        <f aca="false">+'Limites ing deciles CEPAL'!J194</f>
        <v>34941.6897672386</v>
      </c>
    </row>
    <row r="195" customFormat="false" ht="15" hidden="false" customHeight="false" outlineLevel="0" collapsed="false">
      <c r="A195" s="4"/>
      <c r="B195" s="4"/>
      <c r="C195" s="5" t="s">
        <v>81</v>
      </c>
      <c r="D195" s="6"/>
      <c r="E195" s="6"/>
      <c r="F195" s="6"/>
      <c r="G195" s="7"/>
      <c r="H195" s="39" t="n">
        <f aca="false">+I194+1</f>
        <v>80863.5336927224</v>
      </c>
      <c r="I195" s="16" t="s">
        <v>82</v>
      </c>
      <c r="J195" s="13"/>
    </row>
    <row r="196" customFormat="false" ht="15" hidden="false" customHeight="false" outlineLevel="0" collapsed="false">
      <c r="A196" s="4"/>
      <c r="B196" s="4"/>
      <c r="C196" s="5"/>
      <c r="D196" s="6"/>
      <c r="E196" s="6"/>
      <c r="F196" s="6"/>
      <c r="G196" s="7"/>
      <c r="H196" s="13"/>
      <c r="I196" s="13"/>
      <c r="J196" s="13"/>
    </row>
    <row r="197" customFormat="false" ht="15" hidden="false" customHeight="false" outlineLevel="0" collapsed="false">
      <c r="A197" s="4" t="s">
        <v>25</v>
      </c>
      <c r="B197" s="4" t="n">
        <v>2013</v>
      </c>
      <c r="C197" s="5" t="n">
        <v>1</v>
      </c>
      <c r="D197" s="6" t="n">
        <v>0</v>
      </c>
      <c r="E197" s="6" t="n">
        <v>6190.2051</v>
      </c>
      <c r="F197" s="6" t="n">
        <v>4428.0936</v>
      </c>
      <c r="G197" s="7"/>
      <c r="H197" s="13" t="n">
        <v>0</v>
      </c>
      <c r="I197" s="13" t="n">
        <v>7323.81479723372</v>
      </c>
      <c r="J197" s="13" t="n">
        <f aca="false">+'Limites ing deciles CEPAL'!J197</f>
        <v>5239.00854774843</v>
      </c>
    </row>
    <row r="198" customFormat="false" ht="15" hidden="false" customHeight="false" outlineLevel="0" collapsed="false">
      <c r="A198" s="4"/>
      <c r="B198" s="4"/>
      <c r="C198" s="5" t="n">
        <v>2</v>
      </c>
      <c r="D198" s="6" t="n">
        <v>6191.2827</v>
      </c>
      <c r="E198" s="6" t="n">
        <v>8465.8203</v>
      </c>
      <c r="F198" s="6" t="n">
        <v>7366.7953</v>
      </c>
      <c r="G198" s="7"/>
      <c r="H198" s="13" t="n">
        <v>7325.08973767559</v>
      </c>
      <c r="I198" s="13" t="n">
        <v>10016.1624667108</v>
      </c>
      <c r="J198" s="13" t="n">
        <f aca="false">+'Limites ing deciles CEPAL'!J198</f>
        <v>8715.87347345434</v>
      </c>
    </row>
    <row r="199" customFormat="false" ht="15" hidden="false" customHeight="false" outlineLevel="0" collapsed="false">
      <c r="A199" s="4"/>
      <c r="B199" s="4"/>
      <c r="C199" s="5" t="n">
        <v>3</v>
      </c>
      <c r="D199" s="6" t="n">
        <v>8466.3203</v>
      </c>
      <c r="E199" s="6" t="n">
        <v>10500</v>
      </c>
      <c r="F199" s="6" t="n">
        <v>9498.4554</v>
      </c>
      <c r="G199" s="7"/>
      <c r="H199" s="13" t="n">
        <v>10016.7540315038</v>
      </c>
      <c r="I199" s="13" t="n">
        <v>12422.8606530265</v>
      </c>
      <c r="J199" s="13" t="n">
        <f aca="false">+'Limites ing deciles CEPAL'!J199</f>
        <v>11237.9036050654</v>
      </c>
    </row>
    <row r="200" customFormat="false" ht="15" hidden="false" customHeight="false" outlineLevel="0" collapsed="false">
      <c r="A200" s="4"/>
      <c r="B200" s="4"/>
      <c r="C200" s="5" t="n">
        <v>4</v>
      </c>
      <c r="D200" s="6" t="n">
        <v>10500.5</v>
      </c>
      <c r="E200" s="6" t="n">
        <v>12565.854</v>
      </c>
      <c r="F200" s="6" t="n">
        <v>11560.6</v>
      </c>
      <c r="G200" s="7"/>
      <c r="H200" s="13" t="n">
        <v>12423.4522178195</v>
      </c>
      <c r="I200" s="13" t="n">
        <v>14867.0336407882</v>
      </c>
      <c r="J200" s="13" t="n">
        <f aca="false">+'Limites ing deciles CEPAL'!J200</f>
        <v>13677.6878919408</v>
      </c>
    </row>
    <row r="201" customFormat="false" ht="15" hidden="false" customHeight="false" outlineLevel="0" collapsed="false">
      <c r="A201" s="4"/>
      <c r="B201" s="4"/>
      <c r="C201" s="5" t="n">
        <v>5</v>
      </c>
      <c r="D201" s="6" t="n">
        <v>12566.268</v>
      </c>
      <c r="E201" s="6" t="n">
        <v>14751</v>
      </c>
      <c r="F201" s="6" t="n">
        <v>13629.111</v>
      </c>
      <c r="G201" s="7"/>
      <c r="H201" s="13" t="n">
        <v>14867.5234564368</v>
      </c>
      <c r="I201" s="13" t="n">
        <v>17452.3445231232</v>
      </c>
      <c r="J201" s="13" t="n">
        <f aca="false">+'Limites ing deciles CEPAL'!J201</f>
        <v>16125.0044550125</v>
      </c>
    </row>
    <row r="202" customFormat="false" ht="15" hidden="false" customHeight="false" outlineLevel="0" collapsed="false">
      <c r="A202" s="4"/>
      <c r="B202" s="4"/>
      <c r="C202" s="5" t="n">
        <v>6</v>
      </c>
      <c r="D202" s="6" t="n">
        <v>14751.45</v>
      </c>
      <c r="E202" s="6" t="n">
        <v>17397.334</v>
      </c>
      <c r="F202" s="6" t="n">
        <v>16017.57</v>
      </c>
      <c r="G202" s="7"/>
      <c r="H202" s="13" t="n">
        <v>17452.8769314369</v>
      </c>
      <c r="I202" s="13" t="n">
        <v>20583.3005729676</v>
      </c>
      <c r="J202" s="13" t="n">
        <f aca="false">+'Limites ing deciles CEPAL'!J202</f>
        <v>18950.8609628665</v>
      </c>
    </row>
    <row r="203" customFormat="false" ht="15" hidden="false" customHeight="false" outlineLevel="0" collapsed="false">
      <c r="A203" s="4"/>
      <c r="B203" s="4"/>
      <c r="C203" s="5" t="n">
        <v>7</v>
      </c>
      <c r="D203" s="6" t="n">
        <v>17398.375</v>
      </c>
      <c r="E203" s="6" t="n">
        <v>20872.336</v>
      </c>
      <c r="F203" s="6" t="n">
        <v>19056.17</v>
      </c>
      <c r="G203" s="7"/>
      <c r="H203" s="13" t="n">
        <v>20584.5322108667</v>
      </c>
      <c r="I203" s="13" t="n">
        <v>24694.6782505856</v>
      </c>
      <c r="J203" s="13" t="n">
        <f aca="false">+'Limites ing deciles CEPAL'!J203</f>
        <v>22545.9185228937</v>
      </c>
    </row>
    <row r="204" customFormat="false" ht="15" hidden="false" customHeight="false" outlineLevel="0" collapsed="false">
      <c r="A204" s="4"/>
      <c r="B204" s="4"/>
      <c r="C204" s="5" t="n">
        <v>8</v>
      </c>
      <c r="D204" s="6" t="n">
        <v>20873</v>
      </c>
      <c r="E204" s="6" t="n">
        <v>26193.125</v>
      </c>
      <c r="F204" s="6" t="n">
        <v>23344.473</v>
      </c>
      <c r="G204" s="7"/>
      <c r="H204" s="13" t="n">
        <v>24695.4638486307</v>
      </c>
      <c r="I204" s="13" t="n">
        <v>30989.8611373624</v>
      </c>
      <c r="J204" s="13" t="n">
        <f aca="false">+'Limites ing deciles CEPAL'!J204</f>
        <v>27619.5366759371</v>
      </c>
    </row>
    <row r="205" customFormat="false" ht="15" hidden="false" customHeight="false" outlineLevel="0" collapsed="false">
      <c r="A205" s="4"/>
      <c r="B205" s="4"/>
      <c r="C205" s="5" t="n">
        <v>9</v>
      </c>
      <c r="D205" s="6" t="n">
        <v>26194.939</v>
      </c>
      <c r="E205" s="6" t="n">
        <v>35738.027</v>
      </c>
      <c r="F205" s="6" t="n">
        <v>30275.189</v>
      </c>
      <c r="G205" s="7"/>
      <c r="H205" s="13" t="n">
        <v>30992.0073344314</v>
      </c>
      <c r="I205" s="13" t="n">
        <v>42282.717089057</v>
      </c>
      <c r="J205" s="13" t="n">
        <f aca="false">+'Limites ing deciles CEPAL'!J205</f>
        <v>35819.4718277182</v>
      </c>
    </row>
    <row r="206" customFormat="false" ht="15" hidden="false" customHeight="false" outlineLevel="0" collapsed="false">
      <c r="A206" s="4"/>
      <c r="B206" s="4"/>
      <c r="C206" s="5" t="n">
        <v>10</v>
      </c>
      <c r="D206" s="6" t="n">
        <v>35738.305</v>
      </c>
      <c r="E206" s="6" t="n">
        <v>1090833.1</v>
      </c>
      <c r="F206" s="6" t="n">
        <v>54842.173</v>
      </c>
      <c r="G206" s="7"/>
      <c r="H206" s="13" t="n">
        <v>42283.045999082</v>
      </c>
      <c r="I206" s="39" t="n">
        <f aca="false">+'Ingreso mensual pcap Multi'!D21</f>
        <v>102857.142857143</v>
      </c>
      <c r="J206" s="13" t="n">
        <f aca="false">+'Limites ing deciles CEPAL'!J206</f>
        <v>64885.3974369688</v>
      </c>
    </row>
    <row r="207" customFormat="false" ht="15" hidden="false" customHeight="false" outlineLevel="0" collapsed="false">
      <c r="A207" s="4"/>
      <c r="B207" s="4"/>
      <c r="C207" s="5" t="s">
        <v>81</v>
      </c>
      <c r="D207" s="6"/>
      <c r="E207" s="6"/>
      <c r="F207" s="6"/>
      <c r="G207" s="7"/>
      <c r="H207" s="39" t="n">
        <f aca="false">+I206+1</f>
        <v>102858.142857143</v>
      </c>
      <c r="I207" s="16" t="s">
        <v>82</v>
      </c>
      <c r="J207" s="13"/>
    </row>
    <row r="208" customFormat="false" ht="15" hidden="false" customHeight="false" outlineLevel="0" collapsed="false">
      <c r="A208" s="4"/>
      <c r="B208" s="4"/>
      <c r="C208" s="5"/>
      <c r="D208" s="6"/>
      <c r="E208" s="6"/>
      <c r="F208" s="6"/>
      <c r="G208" s="7"/>
      <c r="H208" s="13"/>
      <c r="I208" s="13"/>
      <c r="J208" s="13"/>
    </row>
    <row r="209" customFormat="false" ht="15" hidden="false" customHeight="false" outlineLevel="0" collapsed="false">
      <c r="A209" s="4" t="s">
        <v>26</v>
      </c>
      <c r="B209" s="4" t="n">
        <v>2013</v>
      </c>
      <c r="C209" s="5" t="n">
        <v>1</v>
      </c>
      <c r="D209" s="6" t="n">
        <v>0</v>
      </c>
      <c r="E209" s="6" t="n">
        <v>648.33331</v>
      </c>
      <c r="F209" s="6" t="n">
        <v>345.63591</v>
      </c>
      <c r="G209" s="7"/>
      <c r="H209" s="13" t="n">
        <v>0</v>
      </c>
      <c r="I209" s="13" t="n">
        <v>1959.61287746574</v>
      </c>
      <c r="J209" s="13" t="n">
        <f aca="false">+'Limites ing deciles CEPAL'!J209</f>
        <v>1044.69810466871</v>
      </c>
      <c r="K209" s="0" t="s">
        <v>27</v>
      </c>
    </row>
    <row r="210" customFormat="false" ht="15" hidden="false" customHeight="false" outlineLevel="0" collapsed="false">
      <c r="A210" s="4"/>
      <c r="B210" s="4"/>
      <c r="C210" s="5" t="n">
        <v>2</v>
      </c>
      <c r="D210" s="6" t="n">
        <v>649</v>
      </c>
      <c r="E210" s="6" t="n">
        <v>1000</v>
      </c>
      <c r="F210" s="6" t="n">
        <v>849.81494</v>
      </c>
      <c r="G210" s="7"/>
      <c r="H210" s="13" t="n">
        <v>1961.62797415926</v>
      </c>
      <c r="I210" s="13" t="n">
        <v>3022.53925140101</v>
      </c>
      <c r="J210" s="13" t="n">
        <f aca="false">+'Limites ing deciles CEPAL'!J210</f>
        <v>2568.59901257699</v>
      </c>
    </row>
    <row r="211" customFormat="false" ht="15" hidden="false" customHeight="false" outlineLevel="0" collapsed="false">
      <c r="A211" s="4"/>
      <c r="B211" s="4"/>
      <c r="C211" s="5" t="n">
        <v>3</v>
      </c>
      <c r="D211" s="6" t="n">
        <v>1000.1667</v>
      </c>
      <c r="E211" s="6" t="n">
        <v>1250</v>
      </c>
      <c r="F211" s="6" t="n">
        <v>1150.2656</v>
      </c>
      <c r="G211" s="7"/>
      <c r="H211" s="13" t="n">
        <v>3023.04310869422</v>
      </c>
      <c r="I211" s="13" t="n">
        <v>3778.17406425126</v>
      </c>
      <c r="J211" s="13" t="n">
        <f aca="false">+'Limites ing deciles CEPAL'!J211</f>
        <v>3476.72292553633</v>
      </c>
    </row>
    <row r="212" customFormat="false" ht="15" hidden="false" customHeight="false" outlineLevel="0" collapsed="false">
      <c r="A212" s="4"/>
      <c r="B212" s="4"/>
      <c r="C212" s="5" t="n">
        <v>4</v>
      </c>
      <c r="D212" s="6" t="n">
        <v>1250.3</v>
      </c>
      <c r="E212" s="6" t="n">
        <v>1539.25</v>
      </c>
      <c r="F212" s="6" t="n">
        <v>1404.6799</v>
      </c>
      <c r="G212" s="7"/>
      <c r="H212" s="13" t="n">
        <v>3779.08082602668</v>
      </c>
      <c r="I212" s="13" t="n">
        <v>4652.443542719</v>
      </c>
      <c r="J212" s="13" t="n">
        <f aca="false">+'Limites ing deciles CEPAL'!J212</f>
        <v>4245.70013340405</v>
      </c>
    </row>
    <row r="213" customFormat="false" ht="15" hidden="false" customHeight="false" outlineLevel="0" collapsed="false">
      <c r="A213" s="4"/>
      <c r="B213" s="4"/>
      <c r="C213" s="5" t="n">
        <v>5</v>
      </c>
      <c r="D213" s="6" t="n">
        <v>1539.4</v>
      </c>
      <c r="E213" s="6" t="n">
        <v>1889</v>
      </c>
      <c r="F213" s="6" t="n">
        <v>1710.426</v>
      </c>
      <c r="G213" s="7"/>
      <c r="H213" s="13" t="n">
        <v>4652.89692360671</v>
      </c>
      <c r="I213" s="13" t="n">
        <v>5709.57664589651</v>
      </c>
      <c r="J213" s="13" t="n">
        <f aca="false">+'Limites ing deciles CEPAL'!J213</f>
        <v>5169.82972161682</v>
      </c>
    </row>
    <row r="214" customFormat="false" ht="15" hidden="false" customHeight="false" outlineLevel="0" collapsed="false">
      <c r="A214" s="4"/>
      <c r="B214" s="4"/>
      <c r="C214" s="5" t="n">
        <v>6</v>
      </c>
      <c r="D214" s="6" t="n">
        <v>1889.1666</v>
      </c>
      <c r="E214" s="6" t="n">
        <v>2250</v>
      </c>
      <c r="F214" s="6" t="n">
        <v>2060.5752</v>
      </c>
      <c r="G214" s="7"/>
      <c r="H214" s="13" t="n">
        <v>5710.08020093579</v>
      </c>
      <c r="I214" s="13" t="n">
        <v>6800.71331565227</v>
      </c>
      <c r="J214" s="13" t="n">
        <f aca="false">+'Limites ing deciles CEPAL'!J214</f>
        <v>6228.16942246349</v>
      </c>
    </row>
    <row r="215" customFormat="false" ht="15" hidden="false" customHeight="false" outlineLevel="0" collapsed="false">
      <c r="A215" s="4"/>
      <c r="B215" s="4"/>
      <c r="C215" s="5" t="n">
        <v>7</v>
      </c>
      <c r="D215" s="6" t="n">
        <v>2251</v>
      </c>
      <c r="E215" s="6" t="n">
        <v>2702</v>
      </c>
      <c r="F215" s="6" t="n">
        <v>2486.5609</v>
      </c>
      <c r="G215" s="7"/>
      <c r="H215" s="13" t="n">
        <v>6803.73585490367</v>
      </c>
      <c r="I215" s="13" t="n">
        <v>8166.90105728553</v>
      </c>
      <c r="J215" s="13" t="n">
        <f aca="false">+'Limites ing deciles CEPAL'!J215</f>
        <v>7515.72792124902</v>
      </c>
    </row>
    <row r="216" customFormat="false" ht="15" hidden="false" customHeight="false" outlineLevel="0" collapsed="false">
      <c r="A216" s="4"/>
      <c r="B216" s="4"/>
      <c r="C216" s="5" t="n">
        <v>8</v>
      </c>
      <c r="D216" s="6" t="n">
        <v>2702.5</v>
      </c>
      <c r="E216" s="6" t="n">
        <v>3333.3333</v>
      </c>
      <c r="F216" s="6" t="n">
        <v>3002.92</v>
      </c>
      <c r="G216" s="7"/>
      <c r="H216" s="13" t="n">
        <v>8168.41232691123</v>
      </c>
      <c r="I216" s="13" t="n">
        <v>10075.1307372521</v>
      </c>
      <c r="J216" s="13" t="n">
        <f aca="false">+'Limites ing deciles CEPAL'!J216</f>
        <v>9076.44356881712</v>
      </c>
    </row>
    <row r="217" customFormat="false" ht="15" hidden="false" customHeight="false" outlineLevel="0" collapsed="false">
      <c r="A217" s="4"/>
      <c r="B217" s="4"/>
      <c r="C217" s="5" t="n">
        <v>9</v>
      </c>
      <c r="D217" s="6" t="n">
        <v>3333.4285</v>
      </c>
      <c r="E217" s="6" t="n">
        <v>4500</v>
      </c>
      <c r="F217" s="6" t="n">
        <v>3878.029</v>
      </c>
      <c r="G217" s="7"/>
      <c r="H217" s="13" t="n">
        <v>10075.4184829888</v>
      </c>
      <c r="I217" s="13" t="n">
        <v>13601.4266313045</v>
      </c>
      <c r="J217" s="13" t="n">
        <f aca="false">+'Limites ing deciles CEPAL'!J217</f>
        <v>11721.4948705714</v>
      </c>
    </row>
    <row r="218" customFormat="false" ht="15" hidden="false" customHeight="false" outlineLevel="0" collapsed="false">
      <c r="A218" s="4"/>
      <c r="B218" s="4"/>
      <c r="C218" s="5" t="n">
        <v>10</v>
      </c>
      <c r="D218" s="6" t="n">
        <v>4500.6665</v>
      </c>
      <c r="E218" s="6" t="n">
        <v>92702</v>
      </c>
      <c r="F218" s="6" t="n">
        <v>7064.6133</v>
      </c>
      <c r="G218" s="7"/>
      <c r="H218" s="13" t="n">
        <v>13603.4411537156</v>
      </c>
      <c r="I218" s="39" t="n">
        <f aca="false">+'Ingreso mensual pcap Multi'!D22</f>
        <v>94191.5227629513</v>
      </c>
      <c r="J218" s="13" t="n">
        <f aca="false">+'Limites ing deciles CEPAL'!J218</f>
        <v>21353.0709952196</v>
      </c>
    </row>
    <row r="219" customFormat="false" ht="15" hidden="false" customHeight="false" outlineLevel="0" collapsed="false">
      <c r="A219" s="4"/>
      <c r="B219" s="4"/>
      <c r="C219" s="40" t="s">
        <v>81</v>
      </c>
      <c r="D219" s="4"/>
      <c r="E219" s="4"/>
      <c r="F219" s="4"/>
      <c r="H219" s="39" t="n">
        <f aca="false">+I218+1</f>
        <v>94192.5227629513</v>
      </c>
      <c r="I219" s="13" t="s">
        <v>82</v>
      </c>
      <c r="J219" s="13"/>
    </row>
    <row r="220" customFormat="false" ht="15" hidden="false" customHeight="false" outlineLevel="0" collapsed="false">
      <c r="A220" s="0" t="s">
        <v>28</v>
      </c>
    </row>
    <row r="221" customFormat="false" ht="15" hidden="false" customHeight="false" outlineLevel="0" collapsed="false">
      <c r="A221" s="0" t="s">
        <v>29</v>
      </c>
    </row>
    <row r="222" s="16" customFormat="true" ht="15" hidden="false" customHeight="false" outlineLevel="0" collapsed="false">
      <c r="A222" s="34" t="s">
        <v>84</v>
      </c>
      <c r="B222" s="31"/>
    </row>
    <row r="223" s="16" customFormat="true" ht="15" hidden="true" customHeight="false" outlineLevel="0" collapsed="false">
      <c r="A223" s="32" t="s">
        <v>75</v>
      </c>
      <c r="B223" s="31"/>
    </row>
    <row r="224" customFormat="false" ht="15" hidden="true" customHeight="false" outlineLevel="0" collapsed="false">
      <c r="A224" s="33" t="s">
        <v>76</v>
      </c>
      <c r="B224" s="31"/>
    </row>
    <row r="225" customFormat="false" ht="15" hidden="true" customHeight="false" outlineLevel="0" collapsed="false">
      <c r="A225" s="0" t="s">
        <v>85</v>
      </c>
    </row>
    <row r="226" customFormat="false" ht="15" hidden="false" customHeight="false" outlineLevel="0" collapsed="false">
      <c r="A226" s="0" t="s">
        <v>86</v>
      </c>
    </row>
    <row r="227" customFormat="false" ht="15" hidden="false" customHeight="false" outlineLevel="0" collapsed="false">
      <c r="A227" s="34" t="s">
        <v>58</v>
      </c>
    </row>
    <row r="228" customFormat="false" ht="15" hidden="false" customHeight="false" outlineLevel="0" collapsed="false">
      <c r="A228" s="1" t="s">
        <v>87</v>
      </c>
    </row>
    <row r="229" customFormat="false" ht="15" hidden="false" customHeight="false" outlineLevel="0" collapsed="false">
      <c r="A229" s="31" t="s">
        <v>88</v>
      </c>
    </row>
    <row r="230" customFormat="false" ht="15" hidden="false" customHeight="false" outlineLevel="0" collapsed="false">
      <c r="A230" s="41" t="s">
        <v>89</v>
      </c>
    </row>
    <row r="231" customFormat="false" ht="15" hidden="false" customHeight="false" outlineLevel="0" collapsed="false">
      <c r="A231" s="31" t="s">
        <v>78</v>
      </c>
    </row>
    <row r="232" customFormat="false" ht="15" hidden="false" customHeight="false" outlineLevel="0" collapsed="false">
      <c r="A232" s="31" t="s">
        <v>79</v>
      </c>
    </row>
    <row r="233" customFormat="false" ht="15" hidden="false" customHeight="false" outlineLevel="0" collapsed="false">
      <c r="A233" s="36" t="s">
        <v>60</v>
      </c>
    </row>
  </sheetData>
  <mergeCells count="2">
    <mergeCell ref="A2:N2"/>
    <mergeCell ref="H3:J3"/>
  </mergeCell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LibreOffice/5.1.4.2$Linux_X86_64 LibreOffice_project/10m0$Build-2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2015-11-06T14:16:50Z</dcterms:created>
  <dc:creator>user7</dc:creator>
  <dc:description/>
  <dc:language>es-PE</dc:language>
  <cp:lastModifiedBy>Rosa Cañete Alonso</cp:lastModifiedBy>
  <cp:lastPrinted>2015-11-06T14:27:11Z</cp:lastPrinted>
  <dcterms:modified xsi:type="dcterms:W3CDTF">2016-12-28T15:14:01Z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